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48F99ABD-1D2E-4EB3-B5F6-6FC35C15C49A}" xr6:coauthVersionLast="45" xr6:coauthVersionMax="45" xr10:uidLastSave="{00000000-0000-0000-0000-000000000000}"/>
  <bookViews>
    <workbookView xWindow="780" yWindow="780" windowWidth="27255" windowHeight="10965" tabRatio="500" xr2:uid="{00000000-000D-0000-FFFF-FFFF00000000}"/>
  </bookViews>
  <sheets>
    <sheet name="Меню апрель 2022" sheetId="1" r:id="rId1"/>
  </sheets>
  <definedNames>
    <definedName name="_xlnm._FilterDatabase" localSheetId="0">'Меню апрель 2022'!$L$208:$S$210</definedName>
    <definedName name="Print_Area_0" localSheetId="0">'Меню апрель 2022'!$A$1:$T$241</definedName>
    <definedName name="_xlnm.Print_Area" localSheetId="0">'Меню апрель 2022'!$A$1:$U$241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31" i="1" l="1"/>
  <c r="K230" i="1"/>
  <c r="G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0" i="1"/>
  <c r="S219" i="1"/>
  <c r="S230" i="1" s="1"/>
  <c r="R219" i="1"/>
  <c r="R230" i="1" s="1"/>
  <c r="Q219" i="1"/>
  <c r="Q230" i="1" s="1"/>
  <c r="P219" i="1"/>
  <c r="P230" i="1" s="1"/>
  <c r="O219" i="1"/>
  <c r="O230" i="1" s="1"/>
  <c r="N219" i="1"/>
  <c r="N230" i="1" s="1"/>
  <c r="M219" i="1"/>
  <c r="M230" i="1" s="1"/>
  <c r="L219" i="1"/>
  <c r="L230" i="1" s="1"/>
  <c r="K219" i="1"/>
  <c r="J219" i="1"/>
  <c r="J230" i="1" s="1"/>
  <c r="I219" i="1"/>
  <c r="I230" i="1" s="1"/>
  <c r="H219" i="1"/>
  <c r="H230" i="1" s="1"/>
  <c r="O206" i="1"/>
  <c r="M206" i="1"/>
  <c r="G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S197" i="1"/>
  <c r="S206" i="1" s="1"/>
  <c r="R197" i="1"/>
  <c r="R206" i="1" s="1"/>
  <c r="Q197" i="1"/>
  <c r="Q206" i="1" s="1"/>
  <c r="P197" i="1"/>
  <c r="P206" i="1" s="1"/>
  <c r="O197" i="1"/>
  <c r="N197" i="1"/>
  <c r="N220" i="1" s="1"/>
  <c r="M197" i="1"/>
  <c r="L197" i="1"/>
  <c r="L206" i="1" s="1"/>
  <c r="K197" i="1"/>
  <c r="K206" i="1" s="1"/>
  <c r="J197" i="1"/>
  <c r="J206" i="1" s="1"/>
  <c r="I197" i="1"/>
  <c r="I206" i="1" s="1"/>
  <c r="H197" i="1"/>
  <c r="H206" i="1" s="1"/>
  <c r="P185" i="1"/>
  <c r="N185" i="1"/>
  <c r="G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S175" i="1"/>
  <c r="S185" i="1" s="1"/>
  <c r="R175" i="1"/>
  <c r="R185" i="1" s="1"/>
  <c r="Q175" i="1"/>
  <c r="Q185" i="1" s="1"/>
  <c r="P175" i="1"/>
  <c r="O175" i="1"/>
  <c r="O185" i="1" s="1"/>
  <c r="N175" i="1"/>
  <c r="M175" i="1"/>
  <c r="M185" i="1" s="1"/>
  <c r="L175" i="1"/>
  <c r="L185" i="1" s="1"/>
  <c r="K175" i="1"/>
  <c r="K185" i="1" s="1"/>
  <c r="J175" i="1"/>
  <c r="J185" i="1" s="1"/>
  <c r="I175" i="1"/>
  <c r="I185" i="1" s="1"/>
  <c r="H175" i="1"/>
  <c r="H185" i="1" s="1"/>
  <c r="Q162" i="1"/>
  <c r="O162" i="1"/>
  <c r="G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S152" i="1"/>
  <c r="S162" i="1" s="1"/>
  <c r="R152" i="1"/>
  <c r="R162" i="1" s="1"/>
  <c r="Q152" i="1"/>
  <c r="P152" i="1"/>
  <c r="P162" i="1" s="1"/>
  <c r="O152" i="1"/>
  <c r="N152" i="1"/>
  <c r="N162" i="1" s="1"/>
  <c r="M152" i="1"/>
  <c r="M162" i="1" s="1"/>
  <c r="L152" i="1"/>
  <c r="L162" i="1" s="1"/>
  <c r="K152" i="1"/>
  <c r="K162" i="1" s="1"/>
  <c r="J152" i="1"/>
  <c r="J162" i="1" s="1"/>
  <c r="I152" i="1"/>
  <c r="I162" i="1" s="1"/>
  <c r="H152" i="1"/>
  <c r="H162" i="1" s="1"/>
  <c r="R141" i="1"/>
  <c r="P141" i="1"/>
  <c r="G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S131" i="1"/>
  <c r="S141" i="1" s="1"/>
  <c r="R131" i="1"/>
  <c r="Q131" i="1"/>
  <c r="Q141" i="1" s="1"/>
  <c r="P131" i="1"/>
  <c r="O131" i="1"/>
  <c r="O141" i="1" s="1"/>
  <c r="N131" i="1"/>
  <c r="N141" i="1" s="1"/>
  <c r="M131" i="1"/>
  <c r="M141" i="1" s="1"/>
  <c r="L131" i="1"/>
  <c r="L141" i="1" s="1"/>
  <c r="K131" i="1"/>
  <c r="K141" i="1" s="1"/>
  <c r="J131" i="1"/>
  <c r="J141" i="1" s="1"/>
  <c r="I131" i="1"/>
  <c r="I141" i="1" s="1"/>
  <c r="H131" i="1"/>
  <c r="H141" i="1" s="1"/>
  <c r="S120" i="1"/>
  <c r="Q120" i="1"/>
  <c r="G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S111" i="1"/>
  <c r="R111" i="1"/>
  <c r="R120" i="1" s="1"/>
  <c r="Q111" i="1"/>
  <c r="P111" i="1"/>
  <c r="P120" i="1" s="1"/>
  <c r="O111" i="1"/>
  <c r="O120" i="1" s="1"/>
  <c r="N111" i="1"/>
  <c r="N120" i="1" s="1"/>
  <c r="M111" i="1"/>
  <c r="M120" i="1" s="1"/>
  <c r="L111" i="1"/>
  <c r="L120" i="1" s="1"/>
  <c r="K111" i="1"/>
  <c r="K120" i="1" s="1"/>
  <c r="J111" i="1"/>
  <c r="J120" i="1" s="1"/>
  <c r="I111" i="1"/>
  <c r="I120" i="1" s="1"/>
  <c r="H111" i="1"/>
  <c r="H120" i="1" s="1"/>
  <c r="R100" i="1"/>
  <c r="H100" i="1"/>
  <c r="G100" i="1"/>
  <c r="S99" i="1"/>
  <c r="R99" i="1"/>
  <c r="Q99" i="1"/>
  <c r="P99" i="1"/>
  <c r="O99" i="1"/>
  <c r="N99" i="1"/>
  <c r="M99" i="1"/>
  <c r="L99" i="1"/>
  <c r="K99" i="1"/>
  <c r="J99" i="1"/>
  <c r="I99" i="1"/>
  <c r="H99" i="1"/>
  <c r="S90" i="1"/>
  <c r="S100" i="1" s="1"/>
  <c r="R90" i="1"/>
  <c r="Q90" i="1"/>
  <c r="Q100" i="1" s="1"/>
  <c r="P90" i="1"/>
  <c r="P100" i="1" s="1"/>
  <c r="O90" i="1"/>
  <c r="O100" i="1" s="1"/>
  <c r="N90" i="1"/>
  <c r="N100" i="1" s="1"/>
  <c r="M90" i="1"/>
  <c r="M100" i="1" s="1"/>
  <c r="L90" i="1"/>
  <c r="L100" i="1" s="1"/>
  <c r="K90" i="1"/>
  <c r="K100" i="1" s="1"/>
  <c r="J90" i="1"/>
  <c r="J100" i="1" s="1"/>
  <c r="I90" i="1"/>
  <c r="I100" i="1" s="1"/>
  <c r="H90" i="1"/>
  <c r="S77" i="1"/>
  <c r="I77" i="1"/>
  <c r="G77" i="1"/>
  <c r="S76" i="1"/>
  <c r="R76" i="1"/>
  <c r="Q76" i="1"/>
  <c r="P76" i="1"/>
  <c r="O76" i="1"/>
  <c r="N76" i="1"/>
  <c r="M76" i="1"/>
  <c r="L76" i="1"/>
  <c r="K76" i="1"/>
  <c r="J76" i="1"/>
  <c r="I76" i="1"/>
  <c r="H76" i="1"/>
  <c r="S68" i="1"/>
  <c r="R68" i="1"/>
  <c r="R77" i="1" s="1"/>
  <c r="Q68" i="1"/>
  <c r="Q77" i="1" s="1"/>
  <c r="P68" i="1"/>
  <c r="P77" i="1" s="1"/>
  <c r="O68" i="1"/>
  <c r="O77" i="1" s="1"/>
  <c r="N68" i="1"/>
  <c r="N77" i="1" s="1"/>
  <c r="M68" i="1"/>
  <c r="M77" i="1" s="1"/>
  <c r="L68" i="1"/>
  <c r="L77" i="1" s="1"/>
  <c r="K68" i="1"/>
  <c r="K77" i="1" s="1"/>
  <c r="J68" i="1"/>
  <c r="J77" i="1" s="1"/>
  <c r="I68" i="1"/>
  <c r="H68" i="1"/>
  <c r="H77" i="1" s="1"/>
  <c r="J59" i="1"/>
  <c r="H59" i="1"/>
  <c r="G59" i="1"/>
  <c r="S58" i="1"/>
  <c r="R58" i="1"/>
  <c r="Q58" i="1"/>
  <c r="P58" i="1"/>
  <c r="O58" i="1"/>
  <c r="N58" i="1"/>
  <c r="M58" i="1"/>
  <c r="L58" i="1"/>
  <c r="K58" i="1"/>
  <c r="J58" i="1"/>
  <c r="I58" i="1"/>
  <c r="H58" i="1"/>
  <c r="S48" i="1"/>
  <c r="S59" i="1" s="1"/>
  <c r="R48" i="1"/>
  <c r="R59" i="1" s="1"/>
  <c r="Q48" i="1"/>
  <c r="Q59" i="1" s="1"/>
  <c r="P48" i="1"/>
  <c r="P59" i="1" s="1"/>
  <c r="O48" i="1"/>
  <c r="O59" i="1" s="1"/>
  <c r="N48" i="1"/>
  <c r="N59" i="1" s="1"/>
  <c r="M48" i="1"/>
  <c r="M59" i="1" s="1"/>
  <c r="L48" i="1"/>
  <c r="L59" i="1" s="1"/>
  <c r="K48" i="1"/>
  <c r="K59" i="1" s="1"/>
  <c r="J48" i="1"/>
  <c r="I48" i="1"/>
  <c r="I59" i="1" s="1"/>
  <c r="H48" i="1"/>
  <c r="K36" i="1"/>
  <c r="I36" i="1"/>
  <c r="G36" i="1"/>
  <c r="G232" i="1" s="1"/>
  <c r="S35" i="1"/>
  <c r="S231" i="1" s="1"/>
  <c r="R35" i="1"/>
  <c r="R231" i="1" s="1"/>
  <c r="Q35" i="1"/>
  <c r="Q231" i="1" s="1"/>
  <c r="P35" i="1"/>
  <c r="P231" i="1" s="1"/>
  <c r="O35" i="1"/>
  <c r="O231" i="1" s="1"/>
  <c r="N35" i="1"/>
  <c r="N231" i="1" s="1"/>
  <c r="M35" i="1"/>
  <c r="M231" i="1" s="1"/>
  <c r="L35" i="1"/>
  <c r="L231" i="1" s="1"/>
  <c r="K35" i="1"/>
  <c r="K231" i="1" s="1"/>
  <c r="J35" i="1"/>
  <c r="J231" i="1" s="1"/>
  <c r="I35" i="1"/>
  <c r="I231" i="1" s="1"/>
  <c r="H35" i="1"/>
  <c r="H231" i="1" s="1"/>
  <c r="S26" i="1"/>
  <c r="S36" i="1" s="1"/>
  <c r="S232" i="1" s="1"/>
  <c r="R26" i="1"/>
  <c r="R36" i="1" s="1"/>
  <c r="R232" i="1" s="1"/>
  <c r="Q26" i="1"/>
  <c r="Q36" i="1" s="1"/>
  <c r="Q232" i="1" s="1"/>
  <c r="P26" i="1"/>
  <c r="P36" i="1" s="1"/>
  <c r="P232" i="1" s="1"/>
  <c r="O26" i="1"/>
  <c r="O36" i="1" s="1"/>
  <c r="O232" i="1" s="1"/>
  <c r="N26" i="1"/>
  <c r="N36" i="1" s="1"/>
  <c r="M26" i="1"/>
  <c r="M36" i="1" s="1"/>
  <c r="L26" i="1"/>
  <c r="L36" i="1" s="1"/>
  <c r="K26" i="1"/>
  <c r="K220" i="1" s="1"/>
  <c r="J26" i="1"/>
  <c r="J220" i="1" s="1"/>
  <c r="I26" i="1"/>
  <c r="I220" i="1" s="1"/>
  <c r="H26" i="1"/>
  <c r="H220" i="1" s="1"/>
  <c r="I232" i="1" l="1"/>
  <c r="K232" i="1"/>
  <c r="M232" i="1"/>
  <c r="L232" i="1"/>
  <c r="H36" i="1"/>
  <c r="H232" i="1" s="1"/>
  <c r="L220" i="1"/>
  <c r="J36" i="1"/>
  <c r="J232" i="1" s="1"/>
  <c r="N206" i="1"/>
  <c r="N232" i="1" s="1"/>
  <c r="M220" i="1"/>
  <c r="O220" i="1"/>
  <c r="P220" i="1"/>
  <c r="Q220" i="1"/>
  <c r="R220" i="1"/>
  <c r="S220" i="1"/>
</calcChain>
</file>

<file path=xl/sharedStrings.xml><?xml version="1.0" encoding="utf-8"?>
<sst xmlns="http://schemas.openxmlformats.org/spreadsheetml/2006/main" count="594" uniqueCount="178">
  <si>
    <t>Согласовано:</t>
  </si>
  <si>
    <t>Утверждаю:</t>
  </si>
  <si>
    <t xml:space="preserve">Директор МБОУ СОШ № </t>
  </si>
  <si>
    <t>Организатор питания</t>
  </si>
  <si>
    <t>___________________/_______________/</t>
  </si>
  <si>
    <t>"_____"_______________________2024г</t>
  </si>
  <si>
    <t>"_____"_______________________2024г.</t>
  </si>
  <si>
    <t xml:space="preserve">                    ДВУХНЕДЕЛЬНОЕ МЕНЮ</t>
  </si>
  <si>
    <t xml:space="preserve">                                          для детей участников СВО, обучающихся в общеобразовательных организациях Георгиевского городского округа Ставропольского края </t>
  </si>
  <si>
    <t xml:space="preserve">                     в возрасте от 12  до 18 лет </t>
  </si>
  <si>
    <t xml:space="preserve">                   ЗАВТРАК И ОБЕД</t>
  </si>
  <si>
    <t>Прием пищи</t>
  </si>
  <si>
    <t>Наименование блюд</t>
  </si>
  <si>
    <t>Выход</t>
  </si>
  <si>
    <t>Б.</t>
  </si>
  <si>
    <t>Ж.</t>
  </si>
  <si>
    <t>У.</t>
  </si>
  <si>
    <t>к-во Ккал</t>
  </si>
  <si>
    <t>Витамины, мг</t>
  </si>
  <si>
    <t>Минералы, мг</t>
  </si>
  <si>
    <t>№ рецептуры</t>
  </si>
  <si>
    <t>12-18 лет</t>
  </si>
  <si>
    <t>В1</t>
  </si>
  <si>
    <t>В2</t>
  </si>
  <si>
    <t>РР</t>
  </si>
  <si>
    <t>С</t>
  </si>
  <si>
    <t>Са</t>
  </si>
  <si>
    <t>Мg</t>
  </si>
  <si>
    <t>Р</t>
  </si>
  <si>
    <t>Fе</t>
  </si>
  <si>
    <t xml:space="preserve"> 1 ДЕНЬ </t>
  </si>
  <si>
    <t>ЗАВТРАК</t>
  </si>
  <si>
    <t>Суп молочный с крупой рисовой</t>
  </si>
  <si>
    <t>200/5</t>
  </si>
  <si>
    <t>Дели принт 2005-121</t>
  </si>
  <si>
    <t>Сыр «Российский»</t>
  </si>
  <si>
    <t>Дели принт 2005-15</t>
  </si>
  <si>
    <t>Булочка «Домашняя»</t>
  </si>
  <si>
    <t>1/50</t>
  </si>
  <si>
    <t>Дели принт 2005-424</t>
  </si>
  <si>
    <t>Чай с лимоном</t>
  </si>
  <si>
    <t>200/15/7</t>
  </si>
  <si>
    <t>Дели принт 2005-377</t>
  </si>
  <si>
    <t>Фрукты (яблоко, апельсин или банан)</t>
  </si>
  <si>
    <t>1/150</t>
  </si>
  <si>
    <t>Дели принт 2005-338</t>
  </si>
  <si>
    <t>Итого</t>
  </si>
  <si>
    <t>ОБЕД</t>
  </si>
  <si>
    <t>Овощи натуральные соленые или свежие</t>
  </si>
  <si>
    <t>Дели принт 2005-70/71</t>
  </si>
  <si>
    <t>Суп картофельный с бобовыми (горохом)</t>
  </si>
  <si>
    <t>Дели принт 2005-102</t>
  </si>
  <si>
    <t>Котлеты или биточки рыбные</t>
  </si>
  <si>
    <t>100/5</t>
  </si>
  <si>
    <t>Дели принт 2005-234</t>
  </si>
  <si>
    <t>Каша рассыпчатая гречневая</t>
  </si>
  <si>
    <t>180/5</t>
  </si>
  <si>
    <t>Дели принт 2005-302</t>
  </si>
  <si>
    <t>Компот из свежих плодов</t>
  </si>
  <si>
    <t>Дели принт 2005-342</t>
  </si>
  <si>
    <t xml:space="preserve">Хлеб пшеничный </t>
  </si>
  <si>
    <t>Перевалов А.Я. 2012-122</t>
  </si>
  <si>
    <t>Хлеб ржано-пшеничный</t>
  </si>
  <si>
    <t>Перевалов А.Я. 2012-124</t>
  </si>
  <si>
    <t>Итого день</t>
  </si>
  <si>
    <t xml:space="preserve">2 ДЕНЬ </t>
  </si>
  <si>
    <t>Кнели из кур, бройлер-цыплят с рисом</t>
  </si>
  <si>
    <t>Дели принт 2005-301</t>
  </si>
  <si>
    <t>Макаронные изделия отварные с маслом</t>
  </si>
  <si>
    <t>Дели принт 2005-203</t>
  </si>
  <si>
    <t>Компот из смеси сухофруктов</t>
  </si>
  <si>
    <t>Дели принт 2005-349</t>
  </si>
  <si>
    <t>Сок фруктовый</t>
  </si>
  <si>
    <t>1/200</t>
  </si>
  <si>
    <t>пром.</t>
  </si>
  <si>
    <t>Икра свекольная</t>
  </si>
  <si>
    <t>Дели принт 2005-75</t>
  </si>
  <si>
    <t>Суп картофельный с крупой пшеничной</t>
  </si>
  <si>
    <t>Дели принт 2005-101</t>
  </si>
  <si>
    <t xml:space="preserve">Тефтели 2-ой вариант </t>
  </si>
  <si>
    <t>Дели принт 2005-279</t>
  </si>
  <si>
    <t>Соус сметанный с томатом</t>
  </si>
  <si>
    <t>Дели принт 2005-331</t>
  </si>
  <si>
    <t>Картофель отварной</t>
  </si>
  <si>
    <t>Дели принт 2005-310</t>
  </si>
  <si>
    <t>Чай с сахаром</t>
  </si>
  <si>
    <t>200/15</t>
  </si>
  <si>
    <t>Дели принт 2005-376</t>
  </si>
  <si>
    <t xml:space="preserve"> 3 ДЕНЬ </t>
  </si>
  <si>
    <t>Запеканка из творога со сгущенным молоком</t>
  </si>
  <si>
    <t>200/20</t>
  </si>
  <si>
    <t>Дели принт 2005-223</t>
  </si>
  <si>
    <t>Какао с молоком</t>
  </si>
  <si>
    <t>Дели принт 2005-382</t>
  </si>
  <si>
    <t>Икра морковная</t>
  </si>
  <si>
    <t>Борщ с капустой и картофелем</t>
  </si>
  <si>
    <t>250/5</t>
  </si>
  <si>
    <t>Дели принт 2005-82</t>
  </si>
  <si>
    <t>Котлета рубленная из бройлер-цыплят</t>
  </si>
  <si>
    <t>Дели принт 2005-295</t>
  </si>
  <si>
    <t>Пюре из бобовых с маслом</t>
  </si>
  <si>
    <t>Дели принт 2005-199</t>
  </si>
  <si>
    <t>Компот из лимонов</t>
  </si>
  <si>
    <t>Здобнов А.И. — 864</t>
  </si>
  <si>
    <t xml:space="preserve"> 4 ДЕНЬ </t>
  </si>
  <si>
    <t>Рыба, тушенная в томате с овощами</t>
  </si>
  <si>
    <t>100/50</t>
  </si>
  <si>
    <t>Дели принт 2005-229</t>
  </si>
  <si>
    <t>Пюре картофельное</t>
  </si>
  <si>
    <t>Дели принт 2005-312</t>
  </si>
  <si>
    <t>Суп картофельный с макаронными изделиями</t>
  </si>
  <si>
    <t>Дели принт 2005-103</t>
  </si>
  <si>
    <t>Птица, тушенная в соусе</t>
  </si>
  <si>
    <t>Дели принт 2005-290</t>
  </si>
  <si>
    <t>Каша рассыпчатая пшеничная</t>
  </si>
  <si>
    <t xml:space="preserve"> </t>
  </si>
  <si>
    <t xml:space="preserve"> 5 ДЕНЬ </t>
  </si>
  <si>
    <t>Каша жидкая молочная из гречневой крупы</t>
  </si>
  <si>
    <t>Дели принт 2005-183</t>
  </si>
  <si>
    <t>Йогурт 2,5% жирности</t>
  </si>
  <si>
    <t>1/125</t>
  </si>
  <si>
    <t>Икра овощная</t>
  </si>
  <si>
    <t>Дели принт 2012-55</t>
  </si>
  <si>
    <t>Суп картофельный с бобовыми (фасоль)</t>
  </si>
  <si>
    <t>Кисель из яблок</t>
  </si>
  <si>
    <t>Дели принт 2005-352</t>
  </si>
  <si>
    <t xml:space="preserve">6 ДЕНЬ </t>
  </si>
  <si>
    <t>Плов из птицы</t>
  </si>
  <si>
    <t>100/180</t>
  </si>
  <si>
    <t>Дели принт 2005-291</t>
  </si>
  <si>
    <t>Горошек овощной отварной с маслом</t>
  </si>
  <si>
    <t>Дели принт 2005-131</t>
  </si>
  <si>
    <t>Рассольник Ленинградский</t>
  </si>
  <si>
    <t>Дели принт 2005-96</t>
  </si>
  <si>
    <t>Биточки рубленные из птицы</t>
  </si>
  <si>
    <t>Дели принт 2012-306</t>
  </si>
  <si>
    <t>Капуста тушеная</t>
  </si>
  <si>
    <t>Дели принт 2005-321</t>
  </si>
  <si>
    <t xml:space="preserve">7 ДЕНЬ </t>
  </si>
  <si>
    <t>Каша жидкая молочная из манной крупы</t>
  </si>
  <si>
    <t>Дели принт 2005-181</t>
  </si>
  <si>
    <t>Булочка с изюмом</t>
  </si>
  <si>
    <t>Кофейный напиток с молоком</t>
  </si>
  <si>
    <t>Дели принт 2005-379</t>
  </si>
  <si>
    <t>Суп картофельный с крупой рисовой</t>
  </si>
  <si>
    <t>Голубцы ленивые</t>
  </si>
  <si>
    <t>100</t>
  </si>
  <si>
    <t>Дели принт 2012-298</t>
  </si>
  <si>
    <t xml:space="preserve">Соус сметанный с томатом </t>
  </si>
  <si>
    <t>Дели принт 2012-331</t>
  </si>
  <si>
    <t xml:space="preserve">8 ДЕНЬ </t>
  </si>
  <si>
    <t>Кукуруза отварная с маслом</t>
  </si>
  <si>
    <t>Дели принт 2005-133</t>
  </si>
  <si>
    <t>Щи из свежей капусты с картофелем</t>
  </si>
  <si>
    <t>Дели принт 2005-88</t>
  </si>
  <si>
    <t xml:space="preserve">9 ДЕНЬ </t>
  </si>
  <si>
    <t>Каша пшенная молочная жидкая</t>
  </si>
  <si>
    <t>Перевалов А.Я. 2012-282</t>
  </si>
  <si>
    <t>Суп-лапша домашняя</t>
  </si>
  <si>
    <t>Здобнов А.И.-218/1066</t>
  </si>
  <si>
    <t>Птица отварная</t>
  </si>
  <si>
    <t>Дели принт 2005-288</t>
  </si>
  <si>
    <t xml:space="preserve">10 ДЕНЬ </t>
  </si>
  <si>
    <t>Рис отварной</t>
  </si>
  <si>
    <t>Дели принт 2005-304</t>
  </si>
  <si>
    <t>Среднее значение за 10 дней завтрак</t>
  </si>
  <si>
    <t>Суп картофельный с  клецками</t>
  </si>
  <si>
    <t>Дели принт 2005-108/109</t>
  </si>
  <si>
    <t>Среднее значение за 10 дней обед</t>
  </si>
  <si>
    <t>Среднее значение за 10 дней</t>
  </si>
  <si>
    <t>Сборник рецепту блюд и кулинарных изделий для питания школьников Дели принт Москва 2005 г. М.П.Могильный</t>
  </si>
  <si>
    <t>Сборник рецепту блюд и кулинарных изделий для питания детей Дели принт Москва 2012 г. М.П.Могильный</t>
  </si>
  <si>
    <t>Сборник рецептур блюд и кулинарных изделий для ДОО и дет. оздоровительных учреждений Пермь 2012 г. А.Я.Перевалов</t>
  </si>
  <si>
    <t>Сборник рецептур блюд и кулинарных изделий. Москва "Лада" 2005 г. А.И.Здобнов</t>
  </si>
  <si>
    <t>Соотношение белков,жиров,углеводов 1:1:4</t>
  </si>
  <si>
    <t xml:space="preserve">Ведущий инженер-технолог МКУ "Ресурсный центр" </t>
  </si>
  <si>
    <t>И.Ю.Паршина</t>
  </si>
  <si>
    <t xml:space="preserve">                           на осенне-зимний период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</si>
</sst>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2" x14ac:knownFonts="1">
    <font>
      <sz val="11"/>
      <color rgb="FF000000"/>
      <name val="Arial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i/>
      <sz val="14"/>
      <color rgb="FFFF0000"/>
      <name val="Times New Roman"/>
      <family val="1"/>
      <charset val="1"/>
    </font>
    <font>
      <i/>
      <sz val="14"/>
      <color rgb="FFFF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i/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i/>
      <sz val="14"/>
      <color rgb="FFC9211E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164" fontId="2" fillId="0" borderId="0" applyBorder="0" applyProtection="0"/>
  </cellStyleXfs>
  <cellXfs count="70">
    <xf numFmtId="0" fontId="0" fillId="0" borderId="0" xfId="0"/>
    <xf numFmtId="2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2" fontId="4" fillId="0" borderId="0" xfId="0" applyNumberFormat="1" applyFont="1"/>
    <xf numFmtId="0" fontId="5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2" fontId="5" fillId="0" borderId="0" xfId="0" applyNumberFormat="1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2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2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2" fontId="6" fillId="0" borderId="0" xfId="0" applyNumberFormat="1" applyFont="1" applyAlignment="1">
      <alignment horizontal="center" vertical="top"/>
    </xf>
  </cellXfs>
  <cellStyles count="4">
    <cellStyle name="Заголовок" xfId="1" xr:uid="{00000000-0005-0000-0000-000006000000}"/>
    <cellStyle name="Заголовок1" xfId="2" xr:uid="{00000000-0005-0000-0000-000007000000}"/>
    <cellStyle name="Обычный" xfId="0" builtinId="0"/>
    <cellStyle name="Результат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47"/>
  <sheetViews>
    <sheetView tabSelected="1" view="pageBreakPreview" topLeftCell="A2" zoomScale="65" zoomScaleNormal="65" zoomScalePageLayoutView="65" workbookViewId="0">
      <selection activeCell="B9" sqref="B9:T9"/>
    </sheetView>
  </sheetViews>
  <sheetFormatPr defaultColWidth="10.25" defaultRowHeight="19.5" x14ac:dyDescent="0.35"/>
  <cols>
    <col min="1" max="1" width="4.125" customWidth="1"/>
    <col min="2" max="2" width="15.375" style="15" customWidth="1"/>
    <col min="3" max="3" width="49.75" style="15" customWidth="1"/>
    <col min="4" max="6" width="4.75" style="16" hidden="1" customWidth="1"/>
    <col min="7" max="7" width="14.625" style="17" customWidth="1"/>
    <col min="8" max="8" width="13.75" style="18" customWidth="1"/>
    <col min="9" max="9" width="11.875" style="18" customWidth="1"/>
    <col min="10" max="10" width="9.75" style="18" customWidth="1"/>
    <col min="11" max="11" width="12.625" style="18" customWidth="1"/>
    <col min="12" max="16" width="9.125" style="18" customWidth="1"/>
    <col min="17" max="17" width="9.75" style="18" customWidth="1"/>
    <col min="18" max="18" width="9.25" style="18" customWidth="1"/>
    <col min="19" max="19" width="9.5" style="18" customWidth="1"/>
    <col min="20" max="20" width="29.125" style="15" customWidth="1"/>
    <col min="21" max="21" width="4.625" customWidth="1"/>
  </cols>
  <sheetData>
    <row r="1" spans="2:20" s="19" customFormat="1" ht="13.5" hidden="1" customHeight="1" x14ac:dyDescent="0.2">
      <c r="C1" s="14"/>
      <c r="D1" s="14"/>
      <c r="E1" s="14"/>
      <c r="F1" s="14"/>
      <c r="G1" s="20"/>
      <c r="H1" s="21"/>
      <c r="I1" s="21"/>
      <c r="J1" s="21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s="19" customFormat="1" x14ac:dyDescent="0.35">
      <c r="B2" s="12" t="s">
        <v>0</v>
      </c>
      <c r="C2" s="12"/>
      <c r="G2" s="20"/>
      <c r="H2" s="21"/>
      <c r="I2" s="21"/>
      <c r="J2" s="21"/>
      <c r="K2" s="21"/>
      <c r="L2" s="22"/>
      <c r="M2" s="22"/>
      <c r="N2" s="22"/>
      <c r="O2" s="22"/>
      <c r="P2" s="22"/>
      <c r="Q2" s="23" t="s">
        <v>1</v>
      </c>
      <c r="R2" s="23"/>
      <c r="S2" s="23"/>
      <c r="T2" s="24"/>
    </row>
    <row r="3" spans="2:20" s="19" customFormat="1" x14ac:dyDescent="0.35">
      <c r="B3" s="12" t="s">
        <v>2</v>
      </c>
      <c r="C3" s="12"/>
      <c r="G3" s="20"/>
      <c r="H3" s="21"/>
      <c r="I3" s="21"/>
      <c r="J3" s="21"/>
      <c r="K3" s="21"/>
      <c r="L3" s="22"/>
      <c r="M3" s="22"/>
      <c r="N3" s="22"/>
      <c r="O3" s="22"/>
      <c r="P3" s="22"/>
      <c r="Q3" s="11" t="s">
        <v>3</v>
      </c>
      <c r="R3" s="11"/>
      <c r="S3" s="11"/>
      <c r="T3" s="11"/>
    </row>
    <row r="4" spans="2:20" s="19" customFormat="1" x14ac:dyDescent="0.35">
      <c r="B4" s="25"/>
      <c r="C4" s="25"/>
      <c r="G4" s="20"/>
      <c r="H4" s="21"/>
      <c r="I4" s="21"/>
      <c r="J4" s="21"/>
      <c r="K4" s="21"/>
      <c r="L4" s="22"/>
      <c r="M4" s="22"/>
      <c r="N4" s="22"/>
      <c r="O4" s="22"/>
      <c r="P4" s="22"/>
      <c r="Q4" s="11"/>
      <c r="R4" s="11"/>
      <c r="S4" s="11"/>
      <c r="T4" s="11"/>
    </row>
    <row r="5" spans="2:20" s="19" customFormat="1" x14ac:dyDescent="0.35">
      <c r="B5" s="11" t="s">
        <v>4</v>
      </c>
      <c r="C5" s="11"/>
      <c r="D5" s="11"/>
      <c r="E5" s="11"/>
      <c r="G5" s="20"/>
      <c r="H5" s="21"/>
      <c r="I5" s="21"/>
      <c r="J5" s="21"/>
      <c r="K5" s="21"/>
      <c r="L5" s="22"/>
      <c r="M5" s="22"/>
      <c r="N5" s="22"/>
      <c r="O5" s="22"/>
      <c r="P5" s="22"/>
      <c r="Q5" s="11" t="s">
        <v>4</v>
      </c>
      <c r="R5" s="11"/>
      <c r="S5" s="11"/>
      <c r="T5" s="11"/>
    </row>
    <row r="6" spans="2:20" s="19" customFormat="1" x14ac:dyDescent="0.2">
      <c r="B6" s="10" t="s">
        <v>5</v>
      </c>
      <c r="C6" s="10"/>
      <c r="G6" s="20"/>
      <c r="H6" s="26"/>
      <c r="I6" s="21"/>
      <c r="J6" s="21"/>
      <c r="K6" s="21"/>
      <c r="L6" s="26"/>
      <c r="M6" s="26"/>
      <c r="N6" s="26"/>
      <c r="O6" s="26"/>
      <c r="P6" s="26"/>
      <c r="Q6" s="10" t="s">
        <v>6</v>
      </c>
      <c r="R6" s="10"/>
      <c r="S6" s="10"/>
      <c r="T6" s="10"/>
    </row>
    <row r="7" spans="2:20" s="27" customFormat="1" x14ac:dyDescent="0.3">
      <c r="B7" s="28"/>
      <c r="C7" s="19"/>
      <c r="G7" s="2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9"/>
    </row>
    <row r="8" spans="2:20" s="19" customFormat="1" x14ac:dyDescent="0.2">
      <c r="B8" s="9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s="19" customFormat="1" ht="17.45" customHeight="1" x14ac:dyDescent="0.2">
      <c r="B9" s="9" t="s">
        <v>177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s="19" customFormat="1" ht="17.45" customHeight="1" x14ac:dyDescent="0.2">
      <c r="B10" s="9" t="s">
        <v>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s="19" customFormat="1" ht="15.75" customHeight="1" x14ac:dyDescent="0.2">
      <c r="B11" s="9" t="s">
        <v>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s="19" customFormat="1" ht="11.45" customHeight="1" x14ac:dyDescent="0.2"/>
    <row r="13" spans="2:20" s="19" customFormat="1" ht="16.5" customHeight="1" x14ac:dyDescent="0.2">
      <c r="B13" s="9" t="s">
        <v>10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s="19" customFormat="1" ht="11.45" hidden="1" customHeight="1" x14ac:dyDescent="0.2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2:20" s="19" customFormat="1" ht="16.5" hidden="1" customHeight="1" x14ac:dyDescent="0.2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2:20" s="27" customFormat="1" ht="13.15" hidden="1" customHeight="1" x14ac:dyDescent="0.2">
      <c r="B16" s="19"/>
      <c r="C16" s="19"/>
      <c r="D16" s="32"/>
      <c r="E16" s="32"/>
      <c r="F16" s="32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9"/>
    </row>
    <row r="17" spans="2:20" s="19" customFormat="1" ht="18.399999999999999" customHeight="1" x14ac:dyDescent="0.2">
      <c r="B17" s="8" t="s">
        <v>11</v>
      </c>
      <c r="C17" s="8" t="s">
        <v>12</v>
      </c>
      <c r="D17" s="35"/>
      <c r="E17" s="35"/>
      <c r="F17" s="35"/>
      <c r="G17" s="8" t="s">
        <v>13</v>
      </c>
      <c r="H17" s="7" t="s">
        <v>14</v>
      </c>
      <c r="I17" s="7" t="s">
        <v>15</v>
      </c>
      <c r="J17" s="7" t="s">
        <v>16</v>
      </c>
      <c r="K17" s="7" t="s">
        <v>17</v>
      </c>
      <c r="L17" s="7" t="s">
        <v>18</v>
      </c>
      <c r="M17" s="7"/>
      <c r="N17" s="7"/>
      <c r="O17" s="7"/>
      <c r="P17" s="7" t="s">
        <v>19</v>
      </c>
      <c r="Q17" s="7"/>
      <c r="R17" s="7"/>
      <c r="S17" s="7"/>
      <c r="T17" s="8" t="s">
        <v>20</v>
      </c>
    </row>
    <row r="18" spans="2:20" s="19" customFormat="1" ht="14.85" customHeight="1" x14ac:dyDescent="0.2">
      <c r="B18" s="8"/>
      <c r="C18" s="8"/>
      <c r="D18" s="37"/>
      <c r="E18" s="37"/>
      <c r="F18" s="3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</row>
    <row r="19" spans="2:20" s="19" customFormat="1" ht="22.9" customHeight="1" x14ac:dyDescent="0.2">
      <c r="B19" s="8"/>
      <c r="C19" s="8"/>
      <c r="D19" s="37"/>
      <c r="E19" s="37"/>
      <c r="F19" s="37"/>
      <c r="G19" s="37" t="s">
        <v>21</v>
      </c>
      <c r="H19" s="7"/>
      <c r="I19" s="7"/>
      <c r="J19" s="7"/>
      <c r="K19" s="7"/>
      <c r="L19" s="36" t="s">
        <v>22</v>
      </c>
      <c r="M19" s="36" t="s">
        <v>23</v>
      </c>
      <c r="N19" s="36" t="s">
        <v>24</v>
      </c>
      <c r="O19" s="36" t="s">
        <v>25</v>
      </c>
      <c r="P19" s="36" t="s">
        <v>26</v>
      </c>
      <c r="Q19" s="36" t="s">
        <v>27</v>
      </c>
      <c r="R19" s="36" t="s">
        <v>28</v>
      </c>
      <c r="S19" s="36" t="s">
        <v>29</v>
      </c>
      <c r="T19" s="8"/>
    </row>
    <row r="20" spans="2:20" s="27" customFormat="1" x14ac:dyDescent="0.2">
      <c r="B20" s="6" t="s">
        <v>30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s="39" customFormat="1" x14ac:dyDescent="0.3">
      <c r="B21" s="8" t="s">
        <v>31</v>
      </c>
      <c r="C21" s="35" t="s">
        <v>32</v>
      </c>
      <c r="D21" s="40"/>
      <c r="E21" s="40"/>
      <c r="F21" s="40"/>
      <c r="G21" s="41" t="s">
        <v>33</v>
      </c>
      <c r="H21" s="42">
        <v>3.6</v>
      </c>
      <c r="I21" s="42">
        <v>3.95</v>
      </c>
      <c r="J21" s="42">
        <v>15.71</v>
      </c>
      <c r="K21" s="42">
        <v>112.6</v>
      </c>
      <c r="L21" s="43">
        <v>7.0000000000000007E-2</v>
      </c>
      <c r="M21" s="43">
        <v>0.2</v>
      </c>
      <c r="N21" s="43">
        <v>0.31</v>
      </c>
      <c r="O21" s="42">
        <v>0.91</v>
      </c>
      <c r="P21" s="42">
        <v>158.83000000000001</v>
      </c>
      <c r="Q21" s="42">
        <v>23.07</v>
      </c>
      <c r="R21" s="42">
        <v>137.47</v>
      </c>
      <c r="S21" s="42">
        <v>0.25</v>
      </c>
      <c r="T21" s="35" t="s">
        <v>34</v>
      </c>
    </row>
    <row r="22" spans="2:20" s="39" customFormat="1" x14ac:dyDescent="0.2">
      <c r="B22" s="8"/>
      <c r="C22" s="35" t="s">
        <v>35</v>
      </c>
      <c r="D22" s="40"/>
      <c r="E22" s="40"/>
      <c r="F22" s="40"/>
      <c r="G22" s="38">
        <v>25</v>
      </c>
      <c r="H22" s="44">
        <v>4.6399999999999997</v>
      </c>
      <c r="I22" s="44">
        <v>5.9</v>
      </c>
      <c r="J22" s="44">
        <v>0</v>
      </c>
      <c r="K22" s="44">
        <v>72</v>
      </c>
      <c r="L22" s="44">
        <v>0.01</v>
      </c>
      <c r="M22" s="44">
        <v>0.05</v>
      </c>
      <c r="N22" s="44">
        <v>0.03</v>
      </c>
      <c r="O22" s="44">
        <v>0.11</v>
      </c>
      <c r="P22" s="44">
        <v>132</v>
      </c>
      <c r="Q22" s="44">
        <v>5.3</v>
      </c>
      <c r="R22" s="44">
        <v>75</v>
      </c>
      <c r="S22" s="44">
        <v>0.15</v>
      </c>
      <c r="T22" s="35" t="s">
        <v>36</v>
      </c>
    </row>
    <row r="23" spans="2:20" s="39" customFormat="1" x14ac:dyDescent="0.2">
      <c r="B23" s="8"/>
      <c r="C23" s="38" t="s">
        <v>37</v>
      </c>
      <c r="D23" s="45"/>
      <c r="E23" s="45"/>
      <c r="F23" s="45"/>
      <c r="G23" s="46" t="s">
        <v>38</v>
      </c>
      <c r="H23" s="47">
        <v>3.75</v>
      </c>
      <c r="I23" s="47">
        <v>6.6</v>
      </c>
      <c r="J23" s="47">
        <v>30.45</v>
      </c>
      <c r="K23" s="47">
        <v>196</v>
      </c>
      <c r="L23" s="48">
        <v>0.06</v>
      </c>
      <c r="M23" s="48">
        <v>0.03</v>
      </c>
      <c r="N23" s="48">
        <v>0.78</v>
      </c>
      <c r="O23" s="47">
        <v>0</v>
      </c>
      <c r="P23" s="47">
        <v>9.9</v>
      </c>
      <c r="Q23" s="47">
        <v>13.7</v>
      </c>
      <c r="R23" s="47">
        <v>35</v>
      </c>
      <c r="S23" s="47">
        <v>0.65</v>
      </c>
      <c r="T23" s="35" t="s">
        <v>39</v>
      </c>
    </row>
    <row r="24" spans="2:20" s="27" customFormat="1" x14ac:dyDescent="0.3">
      <c r="B24" s="8"/>
      <c r="C24" s="35" t="s">
        <v>40</v>
      </c>
      <c r="D24" s="40"/>
      <c r="E24" s="40"/>
      <c r="F24" s="40"/>
      <c r="G24" s="41" t="s">
        <v>41</v>
      </c>
      <c r="H24" s="42">
        <v>2</v>
      </c>
      <c r="I24" s="42">
        <v>0</v>
      </c>
      <c r="J24" s="42">
        <v>16</v>
      </c>
      <c r="K24" s="42">
        <v>65</v>
      </c>
      <c r="L24" s="43">
        <v>0</v>
      </c>
      <c r="M24" s="43">
        <v>0</v>
      </c>
      <c r="N24" s="43">
        <v>0.03</v>
      </c>
      <c r="O24" s="42">
        <v>2.83</v>
      </c>
      <c r="P24" s="42">
        <v>14.22</v>
      </c>
      <c r="Q24" s="42">
        <v>2.44</v>
      </c>
      <c r="R24" s="42">
        <v>4.4400000000000004</v>
      </c>
      <c r="S24" s="42">
        <v>0.36</v>
      </c>
      <c r="T24" s="35" t="s">
        <v>42</v>
      </c>
    </row>
    <row r="25" spans="2:20" s="27" customFormat="1" ht="17.25" customHeight="1" x14ac:dyDescent="0.2">
      <c r="B25" s="8"/>
      <c r="C25" s="38" t="s">
        <v>43</v>
      </c>
      <c r="D25" s="45"/>
      <c r="E25" s="45"/>
      <c r="F25" s="45"/>
      <c r="G25" s="46" t="s">
        <v>44</v>
      </c>
      <c r="H25" s="44">
        <v>0.8</v>
      </c>
      <c r="I25" s="44">
        <v>0</v>
      </c>
      <c r="J25" s="44">
        <v>25.2</v>
      </c>
      <c r="K25" s="44">
        <v>104</v>
      </c>
      <c r="L25" s="49">
        <v>0.08</v>
      </c>
      <c r="M25" s="49">
        <v>0.06</v>
      </c>
      <c r="N25" s="49">
        <v>0.4</v>
      </c>
      <c r="O25" s="49">
        <v>120</v>
      </c>
      <c r="P25" s="49">
        <v>68</v>
      </c>
      <c r="Q25" s="49">
        <v>26</v>
      </c>
      <c r="R25" s="49">
        <v>46</v>
      </c>
      <c r="S25" s="49">
        <v>0.6</v>
      </c>
      <c r="T25" s="35" t="s">
        <v>45</v>
      </c>
    </row>
    <row r="26" spans="2:20" s="19" customFormat="1" x14ac:dyDescent="0.2">
      <c r="B26" s="8"/>
      <c r="C26" s="38" t="s">
        <v>46</v>
      </c>
      <c r="D26" s="38"/>
      <c r="E26" s="38"/>
      <c r="F26" s="38"/>
      <c r="G26" s="46">
        <v>652</v>
      </c>
      <c r="H26" s="50">
        <f t="shared" ref="H26:S26" si="0">H21+H22+H23+H24+H25</f>
        <v>14.790000000000001</v>
      </c>
      <c r="I26" s="50">
        <f t="shared" si="0"/>
        <v>16.450000000000003</v>
      </c>
      <c r="J26" s="50">
        <f t="shared" si="0"/>
        <v>87.36</v>
      </c>
      <c r="K26" s="50">
        <f t="shared" si="0"/>
        <v>549.6</v>
      </c>
      <c r="L26" s="50">
        <f t="shared" si="0"/>
        <v>0.22000000000000003</v>
      </c>
      <c r="M26" s="50">
        <f t="shared" si="0"/>
        <v>0.34</v>
      </c>
      <c r="N26" s="50">
        <f t="shared" si="0"/>
        <v>1.5500000000000003</v>
      </c>
      <c r="O26" s="50">
        <f t="shared" si="0"/>
        <v>123.85</v>
      </c>
      <c r="P26" s="50">
        <f t="shared" si="0"/>
        <v>382.95000000000005</v>
      </c>
      <c r="Q26" s="50">
        <f t="shared" si="0"/>
        <v>70.509999999999991</v>
      </c>
      <c r="R26" s="50">
        <f t="shared" si="0"/>
        <v>297.90999999999997</v>
      </c>
      <c r="S26" s="50">
        <f t="shared" si="0"/>
        <v>2.0100000000000002</v>
      </c>
      <c r="T26" s="38"/>
    </row>
    <row r="27" spans="2:20" s="19" customFormat="1" x14ac:dyDescent="0.3">
      <c r="B27" s="8" t="s">
        <v>47</v>
      </c>
      <c r="C27" s="38" t="s">
        <v>48</v>
      </c>
      <c r="D27" s="38"/>
      <c r="E27" s="38"/>
      <c r="F27" s="38"/>
      <c r="G27" s="46">
        <v>100</v>
      </c>
      <c r="H27" s="51">
        <v>0.8</v>
      </c>
      <c r="I27" s="51">
        <v>0</v>
      </c>
      <c r="J27" s="51">
        <v>3.4</v>
      </c>
      <c r="K27" s="51">
        <v>16</v>
      </c>
      <c r="L27" s="52">
        <v>0.02</v>
      </c>
      <c r="M27" s="52">
        <v>0.02</v>
      </c>
      <c r="N27" s="52">
        <v>0.18</v>
      </c>
      <c r="O27" s="51">
        <v>2.7</v>
      </c>
      <c r="P27" s="51">
        <v>12.4</v>
      </c>
      <c r="Q27" s="51">
        <v>13.3</v>
      </c>
      <c r="R27" s="51">
        <v>40.020000000000003</v>
      </c>
      <c r="S27" s="51">
        <v>0.32</v>
      </c>
      <c r="T27" s="38" t="s">
        <v>49</v>
      </c>
    </row>
    <row r="28" spans="2:20" s="27" customFormat="1" x14ac:dyDescent="0.3">
      <c r="B28" s="8"/>
      <c r="C28" s="38" t="s">
        <v>50</v>
      </c>
      <c r="D28" s="45"/>
      <c r="E28" s="45"/>
      <c r="F28" s="45"/>
      <c r="G28" s="46">
        <v>250</v>
      </c>
      <c r="H28" s="42">
        <v>5.18</v>
      </c>
      <c r="I28" s="42">
        <v>5.35</v>
      </c>
      <c r="J28" s="42">
        <v>23.6</v>
      </c>
      <c r="K28" s="42">
        <v>163.25</v>
      </c>
      <c r="L28" s="43">
        <v>0.16</v>
      </c>
      <c r="M28" s="43">
        <v>7.0000000000000007E-2</v>
      </c>
      <c r="N28" s="43">
        <v>1.0900000000000001</v>
      </c>
      <c r="O28" s="43">
        <v>5.81</v>
      </c>
      <c r="P28" s="43">
        <v>50.28</v>
      </c>
      <c r="Q28" s="43">
        <v>38.299999999999997</v>
      </c>
      <c r="R28" s="43">
        <v>137.97999999999999</v>
      </c>
      <c r="S28" s="42">
        <v>1.81</v>
      </c>
      <c r="T28" s="38" t="s">
        <v>51</v>
      </c>
    </row>
    <row r="29" spans="2:20" s="27" customFormat="1" ht="17.45" customHeight="1" x14ac:dyDescent="0.3">
      <c r="B29" s="8"/>
      <c r="C29" s="35" t="s">
        <v>52</v>
      </c>
      <c r="D29" s="53"/>
      <c r="E29" s="53"/>
      <c r="F29" s="53">
        <v>10.5</v>
      </c>
      <c r="G29" s="38" t="s">
        <v>53</v>
      </c>
      <c r="H29" s="42">
        <v>14.8</v>
      </c>
      <c r="I29" s="42">
        <v>18.8</v>
      </c>
      <c r="J29" s="42">
        <v>11.6</v>
      </c>
      <c r="K29" s="42">
        <v>27.4</v>
      </c>
      <c r="L29" s="43">
        <v>0.08</v>
      </c>
      <c r="M29" s="43">
        <v>7.0000000000000007E-2</v>
      </c>
      <c r="N29" s="43">
        <v>1.81</v>
      </c>
      <c r="O29" s="43">
        <v>0.3</v>
      </c>
      <c r="P29" s="43">
        <v>25.5</v>
      </c>
      <c r="Q29" s="43">
        <v>27.33</v>
      </c>
      <c r="R29" s="43">
        <v>163</v>
      </c>
      <c r="S29" s="42">
        <v>0.73</v>
      </c>
      <c r="T29" s="35" t="s">
        <v>54</v>
      </c>
    </row>
    <row r="30" spans="2:20" s="27" customFormat="1" ht="4.5" hidden="1" customHeight="1" x14ac:dyDescent="0.3">
      <c r="B30" s="8"/>
      <c r="C30" s="35"/>
      <c r="D30" s="53"/>
      <c r="E30" s="53"/>
      <c r="F30" s="53"/>
      <c r="G30" s="38"/>
      <c r="H30" s="42"/>
      <c r="I30" s="42"/>
      <c r="J30" s="42"/>
      <c r="K30" s="42"/>
      <c r="L30" s="43"/>
      <c r="M30" s="43"/>
      <c r="N30" s="43"/>
      <c r="O30" s="43"/>
      <c r="P30" s="43"/>
      <c r="Q30" s="43"/>
      <c r="R30" s="43"/>
      <c r="S30" s="42"/>
      <c r="T30" s="35"/>
    </row>
    <row r="31" spans="2:20" s="27" customFormat="1" ht="17.45" customHeight="1" x14ac:dyDescent="0.3">
      <c r="B31" s="8"/>
      <c r="C31" s="38" t="s">
        <v>55</v>
      </c>
      <c r="D31" s="53"/>
      <c r="E31" s="53"/>
      <c r="F31" s="53"/>
      <c r="G31" s="38" t="s">
        <v>56</v>
      </c>
      <c r="H31" s="42">
        <v>9.02</v>
      </c>
      <c r="I31" s="42">
        <v>7.54</v>
      </c>
      <c r="J31" s="42">
        <v>48.87</v>
      </c>
      <c r="K31" s="42">
        <v>299.52</v>
      </c>
      <c r="L31" s="43">
        <v>0.25</v>
      </c>
      <c r="M31" s="43">
        <v>0.14000000000000001</v>
      </c>
      <c r="N31" s="43">
        <v>2.97</v>
      </c>
      <c r="O31" s="42">
        <v>0</v>
      </c>
      <c r="P31" s="42">
        <v>17.78</v>
      </c>
      <c r="Q31" s="42">
        <v>162.99</v>
      </c>
      <c r="R31" s="42">
        <v>244.71</v>
      </c>
      <c r="S31" s="42">
        <v>5.47</v>
      </c>
      <c r="T31" s="35" t="s">
        <v>57</v>
      </c>
    </row>
    <row r="32" spans="2:20" s="39" customFormat="1" x14ac:dyDescent="0.3">
      <c r="B32" s="8"/>
      <c r="C32" s="38" t="s">
        <v>58</v>
      </c>
      <c r="D32" s="54"/>
      <c r="E32" s="54"/>
      <c r="F32" s="54"/>
      <c r="G32" s="46">
        <v>200</v>
      </c>
      <c r="H32" s="42">
        <v>0.16</v>
      </c>
      <c r="I32" s="42">
        <v>0</v>
      </c>
      <c r="J32" s="42">
        <v>29</v>
      </c>
      <c r="K32" s="42">
        <v>138.6</v>
      </c>
      <c r="L32" s="43">
        <v>0.01</v>
      </c>
      <c r="M32" s="43">
        <v>0.01</v>
      </c>
      <c r="N32" s="43">
        <v>0.09</v>
      </c>
      <c r="O32" s="42">
        <v>1.72</v>
      </c>
      <c r="P32" s="42">
        <v>14.48</v>
      </c>
      <c r="Q32" s="42">
        <v>3.6</v>
      </c>
      <c r="R32" s="42">
        <v>4.4000000000000004</v>
      </c>
      <c r="S32" s="42">
        <v>0.94</v>
      </c>
      <c r="T32" s="38" t="s">
        <v>59</v>
      </c>
    </row>
    <row r="33" spans="2:20" s="27" customFormat="1" x14ac:dyDescent="0.2">
      <c r="B33" s="8"/>
      <c r="C33" s="38" t="s">
        <v>60</v>
      </c>
      <c r="D33" s="54"/>
      <c r="E33" s="54"/>
      <c r="F33" s="54"/>
      <c r="G33" s="46">
        <v>30</v>
      </c>
      <c r="H33" s="47">
        <v>2.37</v>
      </c>
      <c r="I33" s="47">
        <v>0.3</v>
      </c>
      <c r="J33" s="47">
        <v>14.5</v>
      </c>
      <c r="K33" s="47">
        <v>71</v>
      </c>
      <c r="L33" s="48">
        <v>0.05</v>
      </c>
      <c r="M33" s="48">
        <v>0.02</v>
      </c>
      <c r="N33" s="48">
        <v>0.48</v>
      </c>
      <c r="O33" s="47">
        <v>0</v>
      </c>
      <c r="P33" s="47">
        <v>6.9</v>
      </c>
      <c r="Q33" s="47">
        <v>9.9</v>
      </c>
      <c r="R33" s="47">
        <v>26.1</v>
      </c>
      <c r="S33" s="47">
        <v>0.6</v>
      </c>
      <c r="T33" s="35" t="s">
        <v>61</v>
      </c>
    </row>
    <row r="34" spans="2:20" s="27" customFormat="1" x14ac:dyDescent="0.2">
      <c r="B34" s="8"/>
      <c r="C34" s="38" t="s">
        <v>62</v>
      </c>
      <c r="D34" s="54"/>
      <c r="E34" s="54"/>
      <c r="F34" s="54"/>
      <c r="G34" s="46">
        <v>20</v>
      </c>
      <c r="H34" s="47">
        <v>1.32</v>
      </c>
      <c r="I34" s="47">
        <v>0.24</v>
      </c>
      <c r="J34" s="47">
        <v>8.6</v>
      </c>
      <c r="K34" s="47">
        <v>40.4</v>
      </c>
      <c r="L34" s="48">
        <v>0.03</v>
      </c>
      <c r="M34" s="48">
        <v>0.02</v>
      </c>
      <c r="N34" s="48">
        <v>0.14000000000000001</v>
      </c>
      <c r="O34" s="47">
        <v>0</v>
      </c>
      <c r="P34" s="47">
        <v>10.8</v>
      </c>
      <c r="Q34" s="47">
        <v>9.4</v>
      </c>
      <c r="R34" s="47">
        <v>31.6</v>
      </c>
      <c r="S34" s="47">
        <v>0.66</v>
      </c>
      <c r="T34" s="35" t="s">
        <v>63</v>
      </c>
    </row>
    <row r="35" spans="2:20" s="19" customFormat="1" x14ac:dyDescent="0.2">
      <c r="B35" s="8"/>
      <c r="C35" s="38" t="s">
        <v>46</v>
      </c>
      <c r="D35" s="38"/>
      <c r="E35" s="38"/>
      <c r="F35" s="38"/>
      <c r="G35" s="46">
        <v>890</v>
      </c>
      <c r="H35" s="50">
        <f t="shared" ref="H35:S35" si="1">H27+H34+H33+H30+H32+H31+H29+H28</f>
        <v>33.65</v>
      </c>
      <c r="I35" s="50">
        <f t="shared" si="1"/>
        <v>32.230000000000004</v>
      </c>
      <c r="J35" s="50">
        <f t="shared" si="1"/>
        <v>139.57</v>
      </c>
      <c r="K35" s="50">
        <f t="shared" si="1"/>
        <v>756.17</v>
      </c>
      <c r="L35" s="50">
        <f t="shared" si="1"/>
        <v>0.6</v>
      </c>
      <c r="M35" s="50">
        <f t="shared" si="1"/>
        <v>0.35000000000000003</v>
      </c>
      <c r="N35" s="50">
        <f t="shared" si="1"/>
        <v>6.76</v>
      </c>
      <c r="O35" s="50">
        <f t="shared" si="1"/>
        <v>10.53</v>
      </c>
      <c r="P35" s="50">
        <f t="shared" si="1"/>
        <v>138.13999999999999</v>
      </c>
      <c r="Q35" s="50">
        <f t="shared" si="1"/>
        <v>264.82</v>
      </c>
      <c r="R35" s="50">
        <f t="shared" si="1"/>
        <v>647.81000000000006</v>
      </c>
      <c r="S35" s="50">
        <f t="shared" si="1"/>
        <v>10.530000000000001</v>
      </c>
      <c r="T35" s="35"/>
    </row>
    <row r="36" spans="2:20" s="19" customFormat="1" x14ac:dyDescent="0.2">
      <c r="B36" s="8"/>
      <c r="C36" s="38" t="s">
        <v>64</v>
      </c>
      <c r="D36" s="38"/>
      <c r="E36" s="38"/>
      <c r="F36" s="38"/>
      <c r="G36" s="46">
        <f>G35+G26</f>
        <v>1542</v>
      </c>
      <c r="H36" s="50">
        <f t="shared" ref="H36:S36" si="2">H26+H35</f>
        <v>48.44</v>
      </c>
      <c r="I36" s="50">
        <f t="shared" si="2"/>
        <v>48.680000000000007</v>
      </c>
      <c r="J36" s="50">
        <f t="shared" si="2"/>
        <v>226.93</v>
      </c>
      <c r="K36" s="50">
        <f t="shared" si="2"/>
        <v>1305.77</v>
      </c>
      <c r="L36" s="50">
        <f t="shared" si="2"/>
        <v>0.82000000000000006</v>
      </c>
      <c r="M36" s="50">
        <f t="shared" si="2"/>
        <v>0.69000000000000006</v>
      </c>
      <c r="N36" s="50">
        <f t="shared" si="2"/>
        <v>8.31</v>
      </c>
      <c r="O36" s="50">
        <f t="shared" si="2"/>
        <v>134.38</v>
      </c>
      <c r="P36" s="50">
        <f t="shared" si="2"/>
        <v>521.09</v>
      </c>
      <c r="Q36" s="50">
        <f t="shared" si="2"/>
        <v>335.33</v>
      </c>
      <c r="R36" s="50">
        <f t="shared" si="2"/>
        <v>945.72</v>
      </c>
      <c r="S36" s="50">
        <f t="shared" si="2"/>
        <v>12.540000000000001</v>
      </c>
      <c r="T36" s="35"/>
    </row>
    <row r="37" spans="2:20" s="19" customFormat="1" ht="19.5" customHeight="1" x14ac:dyDescent="0.2">
      <c r="B37" s="8" t="s">
        <v>11</v>
      </c>
      <c r="C37" s="8" t="s">
        <v>12</v>
      </c>
      <c r="D37" s="35"/>
      <c r="E37" s="35"/>
      <c r="F37" s="35"/>
      <c r="G37" s="8" t="s">
        <v>13</v>
      </c>
      <c r="H37" s="7" t="s">
        <v>14</v>
      </c>
      <c r="I37" s="7" t="s">
        <v>15</v>
      </c>
      <c r="J37" s="7" t="s">
        <v>16</v>
      </c>
      <c r="K37" s="7" t="s">
        <v>17</v>
      </c>
      <c r="L37" s="7" t="s">
        <v>18</v>
      </c>
      <c r="M37" s="7"/>
      <c r="N37" s="7"/>
      <c r="O37" s="7"/>
      <c r="P37" s="7" t="s">
        <v>19</v>
      </c>
      <c r="Q37" s="7"/>
      <c r="R37" s="7"/>
      <c r="S37" s="7"/>
      <c r="T37" s="8" t="s">
        <v>20</v>
      </c>
    </row>
    <row r="38" spans="2:20" s="19" customFormat="1" ht="11.45" customHeight="1" x14ac:dyDescent="0.2">
      <c r="B38" s="8"/>
      <c r="C38" s="8"/>
      <c r="D38" s="37"/>
      <c r="E38" s="37"/>
      <c r="F38" s="3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</row>
    <row r="39" spans="2:20" s="19" customFormat="1" ht="21.75" customHeight="1" x14ac:dyDescent="0.2">
      <c r="B39" s="8"/>
      <c r="C39" s="8"/>
      <c r="D39" s="37"/>
      <c r="E39" s="37"/>
      <c r="F39" s="37"/>
      <c r="G39" s="37" t="s">
        <v>21</v>
      </c>
      <c r="H39" s="7"/>
      <c r="I39" s="7"/>
      <c r="J39" s="7"/>
      <c r="K39" s="7"/>
      <c r="L39" s="36" t="s">
        <v>22</v>
      </c>
      <c r="M39" s="36" t="s">
        <v>23</v>
      </c>
      <c r="N39" s="36" t="s">
        <v>24</v>
      </c>
      <c r="O39" s="36" t="s">
        <v>25</v>
      </c>
      <c r="P39" s="36" t="s">
        <v>26</v>
      </c>
      <c r="Q39" s="36" t="s">
        <v>27</v>
      </c>
      <c r="R39" s="36" t="s">
        <v>28</v>
      </c>
      <c r="S39" s="36" t="s">
        <v>29</v>
      </c>
      <c r="T39" s="8"/>
    </row>
    <row r="40" spans="2:20" s="27" customFormat="1" x14ac:dyDescent="0.2">
      <c r="B40" s="6" t="s">
        <v>65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s="27" customFormat="1" x14ac:dyDescent="0.3">
      <c r="B41" s="8" t="s">
        <v>31</v>
      </c>
      <c r="C41" s="38" t="s">
        <v>48</v>
      </c>
      <c r="D41" s="38"/>
      <c r="E41" s="38"/>
      <c r="F41" s="38"/>
      <c r="G41" s="46">
        <v>100</v>
      </c>
      <c r="H41" s="51">
        <v>0.8</v>
      </c>
      <c r="I41" s="51">
        <v>0</v>
      </c>
      <c r="J41" s="51">
        <v>3.4</v>
      </c>
      <c r="K41" s="51">
        <v>16</v>
      </c>
      <c r="L41" s="52">
        <v>0.02</v>
      </c>
      <c r="M41" s="52">
        <v>0.02</v>
      </c>
      <c r="N41" s="52">
        <v>0.18</v>
      </c>
      <c r="O41" s="51">
        <v>2.7</v>
      </c>
      <c r="P41" s="51">
        <v>12.4</v>
      </c>
      <c r="Q41" s="51">
        <v>13.3</v>
      </c>
      <c r="R41" s="51">
        <v>40.020000000000003</v>
      </c>
      <c r="S41" s="51">
        <v>0.32</v>
      </c>
      <c r="T41" s="38" t="s">
        <v>49</v>
      </c>
    </row>
    <row r="42" spans="2:20" s="27" customFormat="1" x14ac:dyDescent="0.3">
      <c r="B42" s="8"/>
      <c r="C42" s="38" t="s">
        <v>66</v>
      </c>
      <c r="D42" s="45"/>
      <c r="E42" s="45"/>
      <c r="F42" s="45"/>
      <c r="G42" s="46" t="s">
        <v>53</v>
      </c>
      <c r="H42" s="42">
        <v>16</v>
      </c>
      <c r="I42" s="42">
        <v>24.24</v>
      </c>
      <c r="J42" s="42">
        <v>8.24</v>
      </c>
      <c r="K42" s="42">
        <v>315</v>
      </c>
      <c r="L42" s="43">
        <v>7.0000000000000007E-2</v>
      </c>
      <c r="M42" s="43">
        <v>0.11</v>
      </c>
      <c r="N42" s="43">
        <v>4.91</v>
      </c>
      <c r="O42" s="43">
        <v>0.6</v>
      </c>
      <c r="P42" s="43">
        <v>18.170000000000002</v>
      </c>
      <c r="Q42" s="43">
        <v>18.88</v>
      </c>
      <c r="R42" s="43">
        <v>126.33</v>
      </c>
      <c r="S42" s="42">
        <v>1.06</v>
      </c>
      <c r="T42" s="35" t="s">
        <v>67</v>
      </c>
    </row>
    <row r="43" spans="2:20" s="27" customFormat="1" ht="17.45" customHeight="1" x14ac:dyDescent="0.3">
      <c r="B43" s="8"/>
      <c r="C43" s="38" t="s">
        <v>68</v>
      </c>
      <c r="D43" s="45"/>
      <c r="E43" s="45"/>
      <c r="F43" s="45"/>
      <c r="G43" s="38" t="s">
        <v>56</v>
      </c>
      <c r="H43" s="42">
        <v>6.48</v>
      </c>
      <c r="I43" s="42">
        <v>7.56</v>
      </c>
      <c r="J43" s="42">
        <v>43.92</v>
      </c>
      <c r="K43" s="42">
        <v>270</v>
      </c>
      <c r="L43" s="43">
        <v>7.0000000000000007E-2</v>
      </c>
      <c r="M43" s="43">
        <v>0.03</v>
      </c>
      <c r="N43" s="43">
        <v>0.93</v>
      </c>
      <c r="O43" s="42">
        <v>0</v>
      </c>
      <c r="P43" s="42">
        <v>5.83</v>
      </c>
      <c r="Q43" s="42">
        <v>25.34</v>
      </c>
      <c r="R43" s="42">
        <v>44.6</v>
      </c>
      <c r="S43" s="42">
        <v>1.33</v>
      </c>
      <c r="T43" s="38" t="s">
        <v>69</v>
      </c>
    </row>
    <row r="44" spans="2:20" s="27" customFormat="1" ht="17.45" customHeight="1" x14ac:dyDescent="0.3">
      <c r="B44" s="8"/>
      <c r="C44" s="38" t="s">
        <v>70</v>
      </c>
      <c r="D44" s="45"/>
      <c r="E44" s="45"/>
      <c r="F44" s="45"/>
      <c r="G44" s="46">
        <v>200</v>
      </c>
      <c r="H44" s="42">
        <v>0.08</v>
      </c>
      <c r="I44" s="42">
        <v>0</v>
      </c>
      <c r="J44" s="42">
        <v>21.82</v>
      </c>
      <c r="K44" s="42">
        <v>87.6</v>
      </c>
      <c r="L44" s="43">
        <v>0</v>
      </c>
      <c r="M44" s="43">
        <v>0.01</v>
      </c>
      <c r="N44" s="43">
        <v>0.13</v>
      </c>
      <c r="O44" s="42">
        <v>0.4</v>
      </c>
      <c r="P44" s="42">
        <v>31.82</v>
      </c>
      <c r="Q44" s="42">
        <v>6</v>
      </c>
      <c r="R44" s="42">
        <v>15.4</v>
      </c>
      <c r="S44" s="42">
        <v>1.25</v>
      </c>
      <c r="T44" s="35" t="s">
        <v>71</v>
      </c>
    </row>
    <row r="45" spans="2:20" s="27" customFormat="1" ht="18.600000000000001" customHeight="1" x14ac:dyDescent="0.2">
      <c r="B45" s="8"/>
      <c r="C45" s="38" t="s">
        <v>60</v>
      </c>
      <c r="D45" s="45"/>
      <c r="E45" s="45"/>
      <c r="F45" s="45"/>
      <c r="G45" s="46">
        <v>30</v>
      </c>
      <c r="H45" s="47">
        <v>2.37</v>
      </c>
      <c r="I45" s="47">
        <v>0.3</v>
      </c>
      <c r="J45" s="47">
        <v>14.5</v>
      </c>
      <c r="K45" s="47">
        <v>71</v>
      </c>
      <c r="L45" s="48">
        <v>0.05</v>
      </c>
      <c r="M45" s="48">
        <v>0.02</v>
      </c>
      <c r="N45" s="48">
        <v>0.48</v>
      </c>
      <c r="O45" s="47">
        <v>0</v>
      </c>
      <c r="P45" s="47">
        <v>6.9</v>
      </c>
      <c r="Q45" s="47">
        <v>9.9</v>
      </c>
      <c r="R45" s="47">
        <v>26.1</v>
      </c>
      <c r="S45" s="47">
        <v>0.6</v>
      </c>
      <c r="T45" s="35" t="s">
        <v>61</v>
      </c>
    </row>
    <row r="46" spans="2:20" s="27" customFormat="1" ht="18.600000000000001" customHeight="1" x14ac:dyDescent="0.2">
      <c r="B46" s="8"/>
      <c r="C46" s="38" t="s">
        <v>62</v>
      </c>
      <c r="D46" s="45"/>
      <c r="E46" s="45"/>
      <c r="F46" s="45"/>
      <c r="G46" s="46">
        <v>20</v>
      </c>
      <c r="H46" s="47">
        <v>1.32</v>
      </c>
      <c r="I46" s="47">
        <v>0.24</v>
      </c>
      <c r="J46" s="47">
        <v>8.6</v>
      </c>
      <c r="K46" s="47">
        <v>40.4</v>
      </c>
      <c r="L46" s="48">
        <v>0.03</v>
      </c>
      <c r="M46" s="48">
        <v>0.02</v>
      </c>
      <c r="N46" s="48">
        <v>0.14000000000000001</v>
      </c>
      <c r="O46" s="47">
        <v>0</v>
      </c>
      <c r="P46" s="47">
        <v>10.8</v>
      </c>
      <c r="Q46" s="47">
        <v>9.4</v>
      </c>
      <c r="R46" s="47">
        <v>31.6</v>
      </c>
      <c r="S46" s="47">
        <v>0.66</v>
      </c>
      <c r="T46" s="35" t="s">
        <v>63</v>
      </c>
    </row>
    <row r="47" spans="2:20" s="27" customFormat="1" ht="18.600000000000001" customHeight="1" x14ac:dyDescent="0.2">
      <c r="B47" s="8"/>
      <c r="C47" s="38" t="s">
        <v>72</v>
      </c>
      <c r="D47" s="45"/>
      <c r="E47" s="45"/>
      <c r="F47" s="45"/>
      <c r="G47" s="46" t="s">
        <v>73</v>
      </c>
      <c r="H47" s="47">
        <v>1</v>
      </c>
      <c r="I47" s="47">
        <v>0</v>
      </c>
      <c r="J47" s="47">
        <v>24.4</v>
      </c>
      <c r="K47" s="47">
        <v>101.6</v>
      </c>
      <c r="L47" s="48">
        <v>0.03</v>
      </c>
      <c r="M47" s="48">
        <v>0.03</v>
      </c>
      <c r="N47" s="48">
        <v>0.2</v>
      </c>
      <c r="O47" s="47">
        <v>4</v>
      </c>
      <c r="P47" s="47">
        <v>14</v>
      </c>
      <c r="Q47" s="47">
        <v>8</v>
      </c>
      <c r="R47" s="47">
        <v>14</v>
      </c>
      <c r="S47" s="47">
        <v>2.8</v>
      </c>
      <c r="T47" s="35" t="s">
        <v>74</v>
      </c>
    </row>
    <row r="48" spans="2:20" s="19" customFormat="1" x14ac:dyDescent="0.2">
      <c r="B48" s="8"/>
      <c r="C48" s="38" t="s">
        <v>46</v>
      </c>
      <c r="D48" s="38"/>
      <c r="E48" s="38"/>
      <c r="F48" s="38"/>
      <c r="G48" s="46">
        <v>840</v>
      </c>
      <c r="H48" s="50">
        <f t="shared" ref="H48:S48" si="3">H41+H42+H43+H44+H45+H46+H47</f>
        <v>28.05</v>
      </c>
      <c r="I48" s="50">
        <f t="shared" si="3"/>
        <v>32.339999999999996</v>
      </c>
      <c r="J48" s="50">
        <f t="shared" si="3"/>
        <v>124.88</v>
      </c>
      <c r="K48" s="50">
        <f t="shared" si="3"/>
        <v>901.6</v>
      </c>
      <c r="L48" s="50">
        <f t="shared" si="3"/>
        <v>0.27</v>
      </c>
      <c r="M48" s="50">
        <f t="shared" si="3"/>
        <v>0.24</v>
      </c>
      <c r="N48" s="50">
        <f t="shared" si="3"/>
        <v>6.9699999999999989</v>
      </c>
      <c r="O48" s="50">
        <f t="shared" si="3"/>
        <v>7.7</v>
      </c>
      <c r="P48" s="50">
        <f t="shared" si="3"/>
        <v>99.92</v>
      </c>
      <c r="Q48" s="50">
        <f t="shared" si="3"/>
        <v>90.820000000000007</v>
      </c>
      <c r="R48" s="50">
        <f t="shared" si="3"/>
        <v>298.05</v>
      </c>
      <c r="S48" s="50">
        <f t="shared" si="3"/>
        <v>8.02</v>
      </c>
      <c r="T48" s="38"/>
    </row>
    <row r="49" spans="2:20" s="19" customFormat="1" x14ac:dyDescent="0.2">
      <c r="B49" s="8" t="s">
        <v>47</v>
      </c>
      <c r="C49" s="38" t="s">
        <v>75</v>
      </c>
      <c r="D49" s="38"/>
      <c r="E49" s="38"/>
      <c r="F49" s="38"/>
      <c r="G49" s="46">
        <v>100</v>
      </c>
      <c r="H49" s="40">
        <v>2.2999999999999998</v>
      </c>
      <c r="I49" s="40">
        <v>6.8</v>
      </c>
      <c r="J49" s="40">
        <v>15.4</v>
      </c>
      <c r="K49" s="40">
        <v>132</v>
      </c>
      <c r="L49" s="55">
        <v>0.03</v>
      </c>
      <c r="M49" s="55">
        <v>0.03</v>
      </c>
      <c r="N49" s="55">
        <v>0.3</v>
      </c>
      <c r="O49" s="40">
        <v>6.72</v>
      </c>
      <c r="P49" s="40">
        <v>38.229999999999997</v>
      </c>
      <c r="Q49" s="40">
        <v>29.63</v>
      </c>
      <c r="R49" s="40">
        <v>60.78</v>
      </c>
      <c r="S49" s="40">
        <v>1.77</v>
      </c>
      <c r="T49" s="35" t="s">
        <v>76</v>
      </c>
    </row>
    <row r="50" spans="2:20" s="27" customFormat="1" ht="18.75" customHeight="1" x14ac:dyDescent="0.2">
      <c r="B50" s="8"/>
      <c r="C50" s="38" t="s">
        <v>77</v>
      </c>
      <c r="D50" s="45"/>
      <c r="E50" s="45"/>
      <c r="F50" s="45"/>
      <c r="G50" s="46">
        <v>250</v>
      </c>
      <c r="H50" s="47">
        <v>2</v>
      </c>
      <c r="I50" s="47">
        <v>2.73</v>
      </c>
      <c r="J50" s="47">
        <v>20.93</v>
      </c>
      <c r="K50" s="47">
        <v>116.25</v>
      </c>
      <c r="L50" s="48">
        <v>0.1</v>
      </c>
      <c r="M50" s="48">
        <v>0.06</v>
      </c>
      <c r="N50" s="48">
        <v>1.06</v>
      </c>
      <c r="O50" s="48">
        <v>8.25</v>
      </c>
      <c r="P50" s="48">
        <v>23.05</v>
      </c>
      <c r="Q50" s="48">
        <v>25</v>
      </c>
      <c r="R50" s="48">
        <v>62.55</v>
      </c>
      <c r="S50" s="47">
        <v>0.88</v>
      </c>
      <c r="T50" s="35" t="s">
        <v>78</v>
      </c>
    </row>
    <row r="51" spans="2:20" s="27" customFormat="1" x14ac:dyDescent="0.3">
      <c r="B51" s="8"/>
      <c r="C51" s="56" t="s">
        <v>79</v>
      </c>
      <c r="D51" s="45"/>
      <c r="E51" s="45"/>
      <c r="F51" s="45"/>
      <c r="G51" s="38">
        <v>100</v>
      </c>
      <c r="H51" s="42">
        <v>11.88</v>
      </c>
      <c r="I51" s="42">
        <v>17.260000000000002</v>
      </c>
      <c r="J51" s="42">
        <v>17.68</v>
      </c>
      <c r="K51" s="42">
        <v>272.92</v>
      </c>
      <c r="L51" s="43">
        <v>0.11</v>
      </c>
      <c r="M51" s="43">
        <v>0.16</v>
      </c>
      <c r="N51" s="43">
        <v>3.55</v>
      </c>
      <c r="O51" s="43">
        <v>1.1000000000000001</v>
      </c>
      <c r="P51" s="43">
        <v>57.66</v>
      </c>
      <c r="Q51" s="43">
        <v>26.64</v>
      </c>
      <c r="R51" s="43">
        <v>157.69999999999999</v>
      </c>
      <c r="S51" s="42">
        <v>2.08</v>
      </c>
      <c r="T51" s="35" t="s">
        <v>80</v>
      </c>
    </row>
    <row r="52" spans="2:20" s="27" customFormat="1" x14ac:dyDescent="0.3">
      <c r="B52" s="8"/>
      <c r="C52" s="38" t="s">
        <v>81</v>
      </c>
      <c r="D52" s="45"/>
      <c r="E52" s="45"/>
      <c r="F52" s="45"/>
      <c r="G52" s="38">
        <v>50</v>
      </c>
      <c r="H52" s="42">
        <v>0.9</v>
      </c>
      <c r="I52" s="42">
        <v>2.61</v>
      </c>
      <c r="J52" s="42">
        <v>3.83</v>
      </c>
      <c r="K52" s="42">
        <v>42.5</v>
      </c>
      <c r="L52" s="43">
        <v>0.01</v>
      </c>
      <c r="M52" s="43">
        <v>0.02</v>
      </c>
      <c r="N52" s="43">
        <v>0.11</v>
      </c>
      <c r="O52" s="43">
        <v>0.67</v>
      </c>
      <c r="P52" s="43">
        <v>14.62</v>
      </c>
      <c r="Q52" s="43">
        <v>7.9</v>
      </c>
      <c r="R52" s="43">
        <v>14.69</v>
      </c>
      <c r="S52" s="42">
        <v>0.2</v>
      </c>
      <c r="T52" s="38" t="s">
        <v>82</v>
      </c>
    </row>
    <row r="53" spans="2:20" s="27" customFormat="1" x14ac:dyDescent="0.2">
      <c r="B53" s="8"/>
      <c r="C53" s="38" t="s">
        <v>83</v>
      </c>
      <c r="D53" s="45"/>
      <c r="E53" s="45"/>
      <c r="F53" s="45"/>
      <c r="G53" s="46">
        <v>180</v>
      </c>
      <c r="H53" s="47">
        <v>3.9</v>
      </c>
      <c r="I53" s="47">
        <v>5.6</v>
      </c>
      <c r="J53" s="47">
        <v>24.3</v>
      </c>
      <c r="K53" s="47">
        <v>251</v>
      </c>
      <c r="L53" s="48">
        <v>0.17</v>
      </c>
      <c r="M53" s="48">
        <v>0.02</v>
      </c>
      <c r="N53" s="48">
        <v>0.8</v>
      </c>
      <c r="O53" s="47">
        <v>0</v>
      </c>
      <c r="P53" s="47">
        <v>16.63</v>
      </c>
      <c r="Q53" s="47">
        <v>47.34</v>
      </c>
      <c r="R53" s="47">
        <v>134.43</v>
      </c>
      <c r="S53" s="47">
        <v>1.55</v>
      </c>
      <c r="T53" s="35" t="s">
        <v>84</v>
      </c>
    </row>
    <row r="54" spans="2:20" s="27" customFormat="1" x14ac:dyDescent="0.2">
      <c r="B54" s="8"/>
      <c r="C54" s="38" t="s">
        <v>85</v>
      </c>
      <c r="D54" s="45"/>
      <c r="E54" s="45"/>
      <c r="F54" s="45"/>
      <c r="G54" s="46" t="s">
        <v>86</v>
      </c>
      <c r="H54" s="47">
        <v>0.1</v>
      </c>
      <c r="I54" s="47">
        <v>0</v>
      </c>
      <c r="J54" s="47">
        <v>15</v>
      </c>
      <c r="K54" s="47">
        <v>60</v>
      </c>
      <c r="L54" s="48">
        <v>0</v>
      </c>
      <c r="M54" s="48">
        <v>0</v>
      </c>
      <c r="N54" s="48">
        <v>0.02</v>
      </c>
      <c r="O54" s="47">
        <v>0.03</v>
      </c>
      <c r="P54" s="47">
        <v>1.1100000000000001</v>
      </c>
      <c r="Q54" s="47">
        <v>1.44</v>
      </c>
      <c r="R54" s="47">
        <v>2.78</v>
      </c>
      <c r="S54" s="47">
        <v>0.31</v>
      </c>
      <c r="T54" s="38" t="s">
        <v>87</v>
      </c>
    </row>
    <row r="55" spans="2:20" s="27" customFormat="1" x14ac:dyDescent="0.2">
      <c r="B55" s="8"/>
      <c r="C55" s="38" t="s">
        <v>60</v>
      </c>
      <c r="D55" s="45"/>
      <c r="E55" s="45"/>
      <c r="F55" s="45"/>
      <c r="G55" s="46">
        <v>30</v>
      </c>
      <c r="H55" s="47">
        <v>2.37</v>
      </c>
      <c r="I55" s="47">
        <v>0.3</v>
      </c>
      <c r="J55" s="47">
        <v>14.5</v>
      </c>
      <c r="K55" s="47">
        <v>71</v>
      </c>
      <c r="L55" s="48">
        <v>0.05</v>
      </c>
      <c r="M55" s="48">
        <v>0.02</v>
      </c>
      <c r="N55" s="48">
        <v>0.48</v>
      </c>
      <c r="O55" s="47">
        <v>0</v>
      </c>
      <c r="P55" s="47">
        <v>6.9</v>
      </c>
      <c r="Q55" s="47">
        <v>9.9</v>
      </c>
      <c r="R55" s="47">
        <v>26.1</v>
      </c>
      <c r="S55" s="47">
        <v>0.6</v>
      </c>
      <c r="T55" s="35" t="s">
        <v>61</v>
      </c>
    </row>
    <row r="56" spans="2:20" s="27" customFormat="1" x14ac:dyDescent="0.2">
      <c r="B56" s="8"/>
      <c r="C56" s="38" t="s">
        <v>62</v>
      </c>
      <c r="D56" s="45"/>
      <c r="E56" s="45"/>
      <c r="F56" s="45"/>
      <c r="G56" s="46">
        <v>20</v>
      </c>
      <c r="H56" s="47">
        <v>1.32</v>
      </c>
      <c r="I56" s="47">
        <v>0.24</v>
      </c>
      <c r="J56" s="47">
        <v>8.6</v>
      </c>
      <c r="K56" s="47">
        <v>40.4</v>
      </c>
      <c r="L56" s="48">
        <v>0.03</v>
      </c>
      <c r="M56" s="48">
        <v>0.02</v>
      </c>
      <c r="N56" s="48">
        <v>0.14000000000000001</v>
      </c>
      <c r="O56" s="47">
        <v>0</v>
      </c>
      <c r="P56" s="47">
        <v>10.8</v>
      </c>
      <c r="Q56" s="47">
        <v>9.4</v>
      </c>
      <c r="R56" s="47">
        <v>31.6</v>
      </c>
      <c r="S56" s="47">
        <v>0.66</v>
      </c>
      <c r="T56" s="35" t="s">
        <v>63</v>
      </c>
    </row>
    <row r="57" spans="2:20" s="27" customFormat="1" x14ac:dyDescent="0.2">
      <c r="B57" s="8"/>
      <c r="C57" s="35" t="s">
        <v>43</v>
      </c>
      <c r="D57" s="57"/>
      <c r="E57" s="57"/>
      <c r="F57" s="57"/>
      <c r="G57" s="38" t="s">
        <v>44</v>
      </c>
      <c r="H57" s="44">
        <v>0.8</v>
      </c>
      <c r="I57" s="44">
        <v>0</v>
      </c>
      <c r="J57" s="44">
        <v>25.2</v>
      </c>
      <c r="K57" s="44">
        <v>104</v>
      </c>
      <c r="L57" s="49">
        <v>0.08</v>
      </c>
      <c r="M57" s="49">
        <v>0.06</v>
      </c>
      <c r="N57" s="49">
        <v>0.4</v>
      </c>
      <c r="O57" s="49">
        <v>120</v>
      </c>
      <c r="P57" s="49">
        <v>68</v>
      </c>
      <c r="Q57" s="49">
        <v>26</v>
      </c>
      <c r="R57" s="49">
        <v>46</v>
      </c>
      <c r="S57" s="49">
        <v>0.6</v>
      </c>
      <c r="T57" s="35" t="s">
        <v>45</v>
      </c>
    </row>
    <row r="58" spans="2:20" s="19" customFormat="1" x14ac:dyDescent="0.2">
      <c r="B58" s="8"/>
      <c r="C58" s="38" t="s">
        <v>46</v>
      </c>
      <c r="D58" s="38"/>
      <c r="E58" s="38"/>
      <c r="F58" s="38"/>
      <c r="G58" s="46">
        <v>1095</v>
      </c>
      <c r="H58" s="50">
        <f t="shared" ref="H58:S58" si="4">H49+H54+H56+H55+H53+H52+H51+H50+H57</f>
        <v>25.570000000000004</v>
      </c>
      <c r="I58" s="50">
        <f t="shared" si="4"/>
        <v>35.54</v>
      </c>
      <c r="J58" s="50">
        <f t="shared" si="4"/>
        <v>145.44</v>
      </c>
      <c r="K58" s="50">
        <f t="shared" si="4"/>
        <v>1090.07</v>
      </c>
      <c r="L58" s="50">
        <f t="shared" si="4"/>
        <v>0.57999999999999996</v>
      </c>
      <c r="M58" s="50">
        <f t="shared" si="4"/>
        <v>0.39</v>
      </c>
      <c r="N58" s="50">
        <f t="shared" si="4"/>
        <v>6.8600000000000012</v>
      </c>
      <c r="O58" s="50">
        <f t="shared" si="4"/>
        <v>136.77000000000001</v>
      </c>
      <c r="P58" s="50">
        <f t="shared" si="4"/>
        <v>237</v>
      </c>
      <c r="Q58" s="50">
        <f t="shared" si="4"/>
        <v>183.25</v>
      </c>
      <c r="R58" s="50">
        <f t="shared" si="4"/>
        <v>536.63</v>
      </c>
      <c r="S58" s="50">
        <f t="shared" si="4"/>
        <v>8.65</v>
      </c>
      <c r="T58" s="38"/>
    </row>
    <row r="59" spans="2:20" s="19" customFormat="1" ht="17.25" customHeight="1" x14ac:dyDescent="0.2">
      <c r="B59" s="8"/>
      <c r="C59" s="38" t="s">
        <v>64</v>
      </c>
      <c r="D59" s="38"/>
      <c r="E59" s="38"/>
      <c r="F59" s="38"/>
      <c r="G59" s="46">
        <f t="shared" ref="G59:S59" si="5">G48+G58</f>
        <v>1935</v>
      </c>
      <c r="H59" s="50">
        <f t="shared" si="5"/>
        <v>53.620000000000005</v>
      </c>
      <c r="I59" s="50">
        <f t="shared" si="5"/>
        <v>67.88</v>
      </c>
      <c r="J59" s="50">
        <f t="shared" si="5"/>
        <v>270.32</v>
      </c>
      <c r="K59" s="50">
        <f t="shared" si="5"/>
        <v>1991.67</v>
      </c>
      <c r="L59" s="50">
        <f t="shared" si="5"/>
        <v>0.85</v>
      </c>
      <c r="M59" s="50">
        <f t="shared" si="5"/>
        <v>0.63</v>
      </c>
      <c r="N59" s="50">
        <f t="shared" si="5"/>
        <v>13.83</v>
      </c>
      <c r="O59" s="50">
        <f t="shared" si="5"/>
        <v>144.47</v>
      </c>
      <c r="P59" s="50">
        <f t="shared" si="5"/>
        <v>336.92</v>
      </c>
      <c r="Q59" s="50">
        <f t="shared" si="5"/>
        <v>274.07</v>
      </c>
      <c r="R59" s="50">
        <f t="shared" si="5"/>
        <v>834.68000000000006</v>
      </c>
      <c r="S59" s="50">
        <f t="shared" si="5"/>
        <v>16.670000000000002</v>
      </c>
      <c r="T59" s="38"/>
    </row>
    <row r="60" spans="2:20" s="27" customFormat="1" ht="68.849999999999994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0" s="19" customFormat="1" ht="24.2" customHeight="1" x14ac:dyDescent="0.2">
      <c r="B61" s="8" t="s">
        <v>11</v>
      </c>
      <c r="C61" s="8" t="s">
        <v>12</v>
      </c>
      <c r="D61" s="35"/>
      <c r="E61" s="35"/>
      <c r="F61" s="35"/>
      <c r="G61" s="8" t="s">
        <v>13</v>
      </c>
      <c r="H61" s="7" t="s">
        <v>14</v>
      </c>
      <c r="I61" s="7" t="s">
        <v>15</v>
      </c>
      <c r="J61" s="7" t="s">
        <v>16</v>
      </c>
      <c r="K61" s="7" t="s">
        <v>17</v>
      </c>
      <c r="L61" s="7" t="s">
        <v>18</v>
      </c>
      <c r="M61" s="7"/>
      <c r="N61" s="7"/>
      <c r="O61" s="7"/>
      <c r="P61" s="7" t="s">
        <v>19</v>
      </c>
      <c r="Q61" s="7"/>
      <c r="R61" s="7"/>
      <c r="S61" s="7"/>
      <c r="T61" s="8" t="s">
        <v>20</v>
      </c>
    </row>
    <row r="62" spans="2:20" s="19" customFormat="1" ht="11.45" customHeight="1" x14ac:dyDescent="0.2">
      <c r="B62" s="8"/>
      <c r="C62" s="8"/>
      <c r="D62" s="37"/>
      <c r="E62" s="37"/>
      <c r="F62" s="37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8"/>
    </row>
    <row r="63" spans="2:20" s="19" customFormat="1" ht="24" customHeight="1" x14ac:dyDescent="0.2">
      <c r="B63" s="8"/>
      <c r="C63" s="8"/>
      <c r="D63" s="37"/>
      <c r="E63" s="37"/>
      <c r="F63" s="37"/>
      <c r="G63" s="37" t="s">
        <v>21</v>
      </c>
      <c r="H63" s="7"/>
      <c r="I63" s="7"/>
      <c r="J63" s="7"/>
      <c r="K63" s="7"/>
      <c r="L63" s="36" t="s">
        <v>22</v>
      </c>
      <c r="M63" s="36" t="s">
        <v>23</v>
      </c>
      <c r="N63" s="36" t="s">
        <v>24</v>
      </c>
      <c r="O63" s="36" t="s">
        <v>25</v>
      </c>
      <c r="P63" s="36" t="s">
        <v>26</v>
      </c>
      <c r="Q63" s="36" t="s">
        <v>27</v>
      </c>
      <c r="R63" s="36" t="s">
        <v>28</v>
      </c>
      <c r="S63" s="36" t="s">
        <v>29</v>
      </c>
      <c r="T63" s="8"/>
    </row>
    <row r="64" spans="2:20" s="27" customFormat="1" x14ac:dyDescent="0.2">
      <c r="B64" s="6" t="s">
        <v>88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s="27" customFormat="1" x14ac:dyDescent="0.3">
      <c r="B65" s="8" t="s">
        <v>31</v>
      </c>
      <c r="C65" s="38" t="s">
        <v>89</v>
      </c>
      <c r="D65" s="45"/>
      <c r="E65" s="45"/>
      <c r="F65" s="45"/>
      <c r="G65" s="58" t="s">
        <v>90</v>
      </c>
      <c r="H65" s="42">
        <v>42</v>
      </c>
      <c r="I65" s="42">
        <v>16.8</v>
      </c>
      <c r="J65" s="42">
        <v>66</v>
      </c>
      <c r="K65" s="42">
        <v>580</v>
      </c>
      <c r="L65" s="43">
        <v>0.11</v>
      </c>
      <c r="M65" s="43">
        <v>0.52</v>
      </c>
      <c r="N65" s="43">
        <v>1.04</v>
      </c>
      <c r="O65" s="42">
        <v>0.48</v>
      </c>
      <c r="P65" s="42">
        <v>294.60000000000002</v>
      </c>
      <c r="Q65" s="42">
        <v>44.4</v>
      </c>
      <c r="R65" s="42">
        <v>420.6</v>
      </c>
      <c r="S65" s="42">
        <v>1.39</v>
      </c>
      <c r="T65" s="38" t="s">
        <v>91</v>
      </c>
    </row>
    <row r="66" spans="2:20" s="27" customFormat="1" x14ac:dyDescent="0.2">
      <c r="B66" s="8"/>
      <c r="C66" s="38" t="s">
        <v>92</v>
      </c>
      <c r="D66" s="45"/>
      <c r="E66" s="45"/>
      <c r="F66" s="45"/>
      <c r="G66" s="46">
        <v>200</v>
      </c>
      <c r="H66" s="47">
        <v>3.76</v>
      </c>
      <c r="I66" s="47">
        <v>3.2</v>
      </c>
      <c r="J66" s="47">
        <v>26.74</v>
      </c>
      <c r="K66" s="47">
        <v>150.80000000000001</v>
      </c>
      <c r="L66" s="48">
        <v>0.06</v>
      </c>
      <c r="M66" s="48">
        <v>0.19</v>
      </c>
      <c r="N66" s="48">
        <v>0.17</v>
      </c>
      <c r="O66" s="47">
        <v>1.59</v>
      </c>
      <c r="P66" s="47">
        <v>152.22</v>
      </c>
      <c r="Q66" s="47">
        <v>21.33</v>
      </c>
      <c r="R66" s="47">
        <v>124.56</v>
      </c>
      <c r="S66" s="47">
        <v>0.48</v>
      </c>
      <c r="T66" s="35" t="s">
        <v>93</v>
      </c>
    </row>
    <row r="67" spans="2:20" s="27" customFormat="1" x14ac:dyDescent="0.2">
      <c r="B67" s="8"/>
      <c r="C67" s="38" t="s">
        <v>43</v>
      </c>
      <c r="D67" s="45"/>
      <c r="E67" s="45"/>
      <c r="F67" s="45"/>
      <c r="G67" s="46" t="s">
        <v>44</v>
      </c>
      <c r="H67" s="44">
        <v>0.8</v>
      </c>
      <c r="I67" s="44">
        <v>0</v>
      </c>
      <c r="J67" s="44">
        <v>25.2</v>
      </c>
      <c r="K67" s="44">
        <v>104</v>
      </c>
      <c r="L67" s="49">
        <v>0.08</v>
      </c>
      <c r="M67" s="49">
        <v>0.06</v>
      </c>
      <c r="N67" s="49">
        <v>0.4</v>
      </c>
      <c r="O67" s="49">
        <v>120</v>
      </c>
      <c r="P67" s="49">
        <v>68</v>
      </c>
      <c r="Q67" s="49">
        <v>26</v>
      </c>
      <c r="R67" s="49">
        <v>46</v>
      </c>
      <c r="S67" s="49">
        <v>0.6</v>
      </c>
      <c r="T67" s="35" t="s">
        <v>45</v>
      </c>
    </row>
    <row r="68" spans="2:20" s="19" customFormat="1" x14ac:dyDescent="0.2">
      <c r="B68" s="8"/>
      <c r="C68" s="38" t="s">
        <v>46</v>
      </c>
      <c r="D68" s="38"/>
      <c r="E68" s="38"/>
      <c r="F68" s="38"/>
      <c r="G68" s="46">
        <v>570</v>
      </c>
      <c r="H68" s="50">
        <f t="shared" ref="H68:S68" si="6">H65+H66+H67</f>
        <v>46.559999999999995</v>
      </c>
      <c r="I68" s="50">
        <f t="shared" si="6"/>
        <v>20</v>
      </c>
      <c r="J68" s="50">
        <f t="shared" si="6"/>
        <v>117.94</v>
      </c>
      <c r="K68" s="50">
        <f t="shared" si="6"/>
        <v>834.8</v>
      </c>
      <c r="L68" s="50">
        <f t="shared" si="6"/>
        <v>0.25</v>
      </c>
      <c r="M68" s="50">
        <f t="shared" si="6"/>
        <v>0.77</v>
      </c>
      <c r="N68" s="50">
        <f t="shared" si="6"/>
        <v>1.6099999999999999</v>
      </c>
      <c r="O68" s="50">
        <f t="shared" si="6"/>
        <v>122.07</v>
      </c>
      <c r="P68" s="50">
        <f t="shared" si="6"/>
        <v>514.82000000000005</v>
      </c>
      <c r="Q68" s="50">
        <f t="shared" si="6"/>
        <v>91.72999999999999</v>
      </c>
      <c r="R68" s="50">
        <f t="shared" si="6"/>
        <v>591.16000000000008</v>
      </c>
      <c r="S68" s="50">
        <f t="shared" si="6"/>
        <v>2.4699999999999998</v>
      </c>
      <c r="T68" s="38"/>
    </row>
    <row r="69" spans="2:20" s="19" customFormat="1" x14ac:dyDescent="0.2">
      <c r="B69" s="8" t="s">
        <v>47</v>
      </c>
      <c r="C69" s="38" t="s">
        <v>94</v>
      </c>
      <c r="D69" s="38"/>
      <c r="E69" s="38"/>
      <c r="F69" s="38"/>
      <c r="G69" s="46">
        <v>100</v>
      </c>
      <c r="H69" s="40">
        <v>2.1</v>
      </c>
      <c r="I69" s="40">
        <v>6.8</v>
      </c>
      <c r="J69" s="40">
        <v>13.8</v>
      </c>
      <c r="K69" s="40">
        <v>125</v>
      </c>
      <c r="L69" s="55">
        <v>0.05</v>
      </c>
      <c r="M69" s="55">
        <v>7.0000000000000007E-2</v>
      </c>
      <c r="N69" s="55">
        <v>0.5</v>
      </c>
      <c r="O69" s="40">
        <v>5.12</v>
      </c>
      <c r="P69" s="40">
        <v>30.63</v>
      </c>
      <c r="Q69" s="40">
        <v>41.29</v>
      </c>
      <c r="R69" s="40">
        <v>70</v>
      </c>
      <c r="S69" s="40">
        <v>1.22</v>
      </c>
      <c r="T69" s="35" t="s">
        <v>76</v>
      </c>
    </row>
    <row r="70" spans="2:20" s="27" customFormat="1" x14ac:dyDescent="0.3">
      <c r="B70" s="8"/>
      <c r="C70" s="38" t="s">
        <v>95</v>
      </c>
      <c r="D70" s="45"/>
      <c r="E70" s="45"/>
      <c r="F70" s="45"/>
      <c r="G70" s="46" t="s">
        <v>96</v>
      </c>
      <c r="H70" s="42">
        <v>1.83</v>
      </c>
      <c r="I70" s="42">
        <v>4.9000000000000004</v>
      </c>
      <c r="J70" s="42">
        <v>15.2</v>
      </c>
      <c r="K70" s="42">
        <v>112.25</v>
      </c>
      <c r="L70" s="43">
        <v>0.05</v>
      </c>
      <c r="M70" s="43">
        <v>0.04</v>
      </c>
      <c r="N70" s="43">
        <v>0.57999999999999996</v>
      </c>
      <c r="O70" s="43">
        <v>10.29</v>
      </c>
      <c r="P70" s="43">
        <v>44.39</v>
      </c>
      <c r="Q70" s="43">
        <v>26.25</v>
      </c>
      <c r="R70" s="43">
        <v>53.22</v>
      </c>
      <c r="S70" s="42">
        <v>1.19</v>
      </c>
      <c r="T70" s="35" t="s">
        <v>97</v>
      </c>
    </row>
    <row r="71" spans="2:20" s="27" customFormat="1" ht="17.45" customHeight="1" x14ac:dyDescent="0.3">
      <c r="B71" s="8"/>
      <c r="C71" s="35" t="s">
        <v>98</v>
      </c>
      <c r="D71" s="45"/>
      <c r="E71" s="45"/>
      <c r="F71" s="45"/>
      <c r="G71" s="38" t="s">
        <v>53</v>
      </c>
      <c r="H71" s="42">
        <v>15.2</v>
      </c>
      <c r="I71" s="42">
        <v>22.6</v>
      </c>
      <c r="J71" s="42">
        <v>14.8</v>
      </c>
      <c r="K71" s="42">
        <v>324</v>
      </c>
      <c r="L71" s="43">
        <v>0.1</v>
      </c>
      <c r="M71" s="43">
        <v>0.13</v>
      </c>
      <c r="N71" s="43">
        <v>4.7</v>
      </c>
      <c r="O71" s="43">
        <v>0.73</v>
      </c>
      <c r="P71" s="43">
        <v>17.5</v>
      </c>
      <c r="Q71" s="43">
        <v>23.33</v>
      </c>
      <c r="R71" s="43">
        <v>133.83000000000001</v>
      </c>
      <c r="S71" s="42">
        <v>1.58</v>
      </c>
      <c r="T71" s="35" t="s">
        <v>99</v>
      </c>
    </row>
    <row r="72" spans="2:20" s="27" customFormat="1" x14ac:dyDescent="0.3">
      <c r="B72" s="8"/>
      <c r="C72" s="38" t="s">
        <v>100</v>
      </c>
      <c r="D72" s="54"/>
      <c r="E72" s="54"/>
      <c r="F72" s="54"/>
      <c r="G72" s="38" t="s">
        <v>56</v>
      </c>
      <c r="H72" s="42">
        <v>15.84</v>
      </c>
      <c r="I72" s="42">
        <v>9</v>
      </c>
      <c r="J72" s="42">
        <v>51.66</v>
      </c>
      <c r="K72" s="42">
        <v>156</v>
      </c>
      <c r="L72" s="43">
        <v>0.61</v>
      </c>
      <c r="M72" s="43">
        <v>0.13</v>
      </c>
      <c r="N72" s="43">
        <v>1.63</v>
      </c>
      <c r="O72" s="42">
        <v>21.79</v>
      </c>
      <c r="P72" s="42">
        <v>9.5399999999999991</v>
      </c>
      <c r="Q72" s="42">
        <v>33.299999999999997</v>
      </c>
      <c r="R72" s="42">
        <v>103.91</v>
      </c>
      <c r="S72" s="42">
        <v>5.95</v>
      </c>
      <c r="T72" s="38" t="s">
        <v>101</v>
      </c>
    </row>
    <row r="73" spans="2:20" s="27" customFormat="1" x14ac:dyDescent="0.3">
      <c r="B73" s="8"/>
      <c r="C73" s="35" t="s">
        <v>102</v>
      </c>
      <c r="D73" s="45"/>
      <c r="E73" s="45"/>
      <c r="F73" s="45"/>
      <c r="G73" s="46">
        <v>200</v>
      </c>
      <c r="H73" s="51">
        <v>0.08</v>
      </c>
      <c r="I73" s="51">
        <v>0.09</v>
      </c>
      <c r="J73" s="51">
        <v>27.08</v>
      </c>
      <c r="K73" s="51">
        <v>108.6</v>
      </c>
      <c r="L73" s="52">
        <v>0.02</v>
      </c>
      <c r="M73" s="52">
        <v>0.01</v>
      </c>
      <c r="N73" s="52">
        <v>0.08</v>
      </c>
      <c r="O73" s="51">
        <v>12.9</v>
      </c>
      <c r="P73" s="51">
        <v>23.52</v>
      </c>
      <c r="Q73" s="51">
        <v>6.5</v>
      </c>
      <c r="R73" s="51">
        <v>11.5</v>
      </c>
      <c r="S73" s="51">
        <v>0.24</v>
      </c>
      <c r="T73" s="35" t="s">
        <v>103</v>
      </c>
    </row>
    <row r="74" spans="2:20" s="27" customFormat="1" x14ac:dyDescent="0.2">
      <c r="B74" s="8"/>
      <c r="C74" s="38" t="s">
        <v>60</v>
      </c>
      <c r="D74" s="45"/>
      <c r="E74" s="45"/>
      <c r="F74" s="45"/>
      <c r="G74" s="46">
        <v>30</v>
      </c>
      <c r="H74" s="47">
        <v>2.37</v>
      </c>
      <c r="I74" s="47">
        <v>0.3</v>
      </c>
      <c r="J74" s="47">
        <v>14.5</v>
      </c>
      <c r="K74" s="47">
        <v>71</v>
      </c>
      <c r="L74" s="48">
        <v>0.05</v>
      </c>
      <c r="M74" s="48">
        <v>0.02</v>
      </c>
      <c r="N74" s="48">
        <v>0.48</v>
      </c>
      <c r="O74" s="47">
        <v>0</v>
      </c>
      <c r="P74" s="47">
        <v>6.9</v>
      </c>
      <c r="Q74" s="47">
        <v>9.9</v>
      </c>
      <c r="R74" s="47">
        <v>26.1</v>
      </c>
      <c r="S74" s="47">
        <v>0.6</v>
      </c>
      <c r="T74" s="35" t="s">
        <v>61</v>
      </c>
    </row>
    <row r="75" spans="2:20" s="27" customFormat="1" x14ac:dyDescent="0.2">
      <c r="B75" s="8"/>
      <c r="C75" s="38" t="s">
        <v>62</v>
      </c>
      <c r="D75" s="45"/>
      <c r="E75" s="45"/>
      <c r="F75" s="45"/>
      <c r="G75" s="46">
        <v>20</v>
      </c>
      <c r="H75" s="47">
        <v>1.32</v>
      </c>
      <c r="I75" s="47">
        <v>0.24</v>
      </c>
      <c r="J75" s="47">
        <v>8.6</v>
      </c>
      <c r="K75" s="47">
        <v>40.4</v>
      </c>
      <c r="L75" s="48">
        <v>0.03</v>
      </c>
      <c r="M75" s="48">
        <v>0.02</v>
      </c>
      <c r="N75" s="48">
        <v>0.14000000000000001</v>
      </c>
      <c r="O75" s="47">
        <v>0</v>
      </c>
      <c r="P75" s="47">
        <v>10.8</v>
      </c>
      <c r="Q75" s="47">
        <v>9.4</v>
      </c>
      <c r="R75" s="47">
        <v>31.6</v>
      </c>
      <c r="S75" s="47">
        <v>0.66</v>
      </c>
      <c r="T75" s="35" t="s">
        <v>63</v>
      </c>
    </row>
    <row r="76" spans="2:20" s="19" customFormat="1" x14ac:dyDescent="0.2">
      <c r="B76" s="8"/>
      <c r="C76" s="38" t="s">
        <v>46</v>
      </c>
      <c r="D76" s="38"/>
      <c r="E76" s="38"/>
      <c r="F76" s="38"/>
      <c r="G76" s="46">
        <v>895</v>
      </c>
      <c r="H76" s="50">
        <f t="shared" ref="H76:S76" si="7">H69+H73+H75+H74+H72+H71+H70</f>
        <v>38.739999999999995</v>
      </c>
      <c r="I76" s="50">
        <f t="shared" si="7"/>
        <v>43.93</v>
      </c>
      <c r="J76" s="50">
        <f t="shared" si="7"/>
        <v>145.63999999999999</v>
      </c>
      <c r="K76" s="50">
        <f t="shared" si="7"/>
        <v>937.25</v>
      </c>
      <c r="L76" s="50">
        <f t="shared" si="7"/>
        <v>0.91</v>
      </c>
      <c r="M76" s="50">
        <f t="shared" si="7"/>
        <v>0.42</v>
      </c>
      <c r="N76" s="50">
        <f t="shared" si="7"/>
        <v>8.11</v>
      </c>
      <c r="O76" s="50">
        <f t="shared" si="7"/>
        <v>50.83</v>
      </c>
      <c r="P76" s="50">
        <f t="shared" si="7"/>
        <v>143.28000000000003</v>
      </c>
      <c r="Q76" s="50">
        <f t="shared" si="7"/>
        <v>149.97</v>
      </c>
      <c r="R76" s="50">
        <f t="shared" si="7"/>
        <v>430.15999999999997</v>
      </c>
      <c r="S76" s="50">
        <f t="shared" si="7"/>
        <v>11.44</v>
      </c>
      <c r="T76" s="38"/>
    </row>
    <row r="77" spans="2:20" s="19" customFormat="1" x14ac:dyDescent="0.2">
      <c r="B77" s="8"/>
      <c r="C77" s="38" t="s">
        <v>64</v>
      </c>
      <c r="D77" s="38"/>
      <c r="E77" s="38"/>
      <c r="F77" s="38"/>
      <c r="G77" s="46">
        <f t="shared" ref="G77:S77" si="8">G68+G76</f>
        <v>1465</v>
      </c>
      <c r="H77" s="50">
        <f t="shared" si="8"/>
        <v>85.299999999999983</v>
      </c>
      <c r="I77" s="50">
        <f t="shared" si="8"/>
        <v>63.93</v>
      </c>
      <c r="J77" s="50">
        <f t="shared" si="8"/>
        <v>263.58</v>
      </c>
      <c r="K77" s="50">
        <f t="shared" si="8"/>
        <v>1772.05</v>
      </c>
      <c r="L77" s="50">
        <f t="shared" si="8"/>
        <v>1.1600000000000001</v>
      </c>
      <c r="M77" s="50">
        <f t="shared" si="8"/>
        <v>1.19</v>
      </c>
      <c r="N77" s="50">
        <f t="shared" si="8"/>
        <v>9.7199999999999989</v>
      </c>
      <c r="O77" s="50">
        <f t="shared" si="8"/>
        <v>172.89999999999998</v>
      </c>
      <c r="P77" s="50">
        <f t="shared" si="8"/>
        <v>658.10000000000014</v>
      </c>
      <c r="Q77" s="50">
        <f t="shared" si="8"/>
        <v>241.7</v>
      </c>
      <c r="R77" s="50">
        <f t="shared" si="8"/>
        <v>1021.32</v>
      </c>
      <c r="S77" s="50">
        <f t="shared" si="8"/>
        <v>13.91</v>
      </c>
      <c r="T77" s="38"/>
    </row>
    <row r="78" spans="2:20" s="27" customFormat="1" ht="109.1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2:20" s="19" customFormat="1" ht="18.75" customHeight="1" x14ac:dyDescent="0.2">
      <c r="B79" s="8" t="s">
        <v>11</v>
      </c>
      <c r="C79" s="8" t="s">
        <v>12</v>
      </c>
      <c r="D79" s="35"/>
      <c r="E79" s="35"/>
      <c r="F79" s="35"/>
      <c r="G79" s="8" t="s">
        <v>13</v>
      </c>
      <c r="H79" s="7" t="s">
        <v>14</v>
      </c>
      <c r="I79" s="7" t="s">
        <v>15</v>
      </c>
      <c r="J79" s="7" t="s">
        <v>16</v>
      </c>
      <c r="K79" s="7" t="s">
        <v>17</v>
      </c>
      <c r="L79" s="7" t="s">
        <v>18</v>
      </c>
      <c r="M79" s="7"/>
      <c r="N79" s="7"/>
      <c r="O79" s="7"/>
      <c r="P79" s="7" t="s">
        <v>19</v>
      </c>
      <c r="Q79" s="7"/>
      <c r="R79" s="7"/>
      <c r="S79" s="7"/>
      <c r="T79" s="8" t="s">
        <v>20</v>
      </c>
    </row>
    <row r="80" spans="2:20" s="19" customFormat="1" ht="11.45" customHeight="1" x14ac:dyDescent="0.2">
      <c r="B80" s="8"/>
      <c r="C80" s="8"/>
      <c r="D80" s="37"/>
      <c r="E80" s="37"/>
      <c r="F80" s="37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8"/>
    </row>
    <row r="81" spans="2:20" s="19" customFormat="1" ht="23.25" customHeight="1" x14ac:dyDescent="0.2">
      <c r="B81" s="8"/>
      <c r="C81" s="8"/>
      <c r="D81" s="37"/>
      <c r="E81" s="37"/>
      <c r="F81" s="37"/>
      <c r="G81" s="37" t="s">
        <v>21</v>
      </c>
      <c r="H81" s="7"/>
      <c r="I81" s="7"/>
      <c r="J81" s="7"/>
      <c r="K81" s="7"/>
      <c r="L81" s="36" t="s">
        <v>22</v>
      </c>
      <c r="M81" s="36" t="s">
        <v>23</v>
      </c>
      <c r="N81" s="36" t="s">
        <v>24</v>
      </c>
      <c r="O81" s="36" t="s">
        <v>25</v>
      </c>
      <c r="P81" s="36" t="s">
        <v>26</v>
      </c>
      <c r="Q81" s="36" t="s">
        <v>27</v>
      </c>
      <c r="R81" s="36" t="s">
        <v>28</v>
      </c>
      <c r="S81" s="36" t="s">
        <v>29</v>
      </c>
      <c r="T81" s="8"/>
    </row>
    <row r="82" spans="2:20" s="27" customFormat="1" x14ac:dyDescent="0.2">
      <c r="B82" s="6" t="s">
        <v>104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2:20" s="27" customFormat="1" x14ac:dyDescent="0.3">
      <c r="B83" s="8" t="s">
        <v>31</v>
      </c>
      <c r="C83" s="38" t="s">
        <v>48</v>
      </c>
      <c r="D83" s="38"/>
      <c r="E83" s="38"/>
      <c r="F83" s="38"/>
      <c r="G83" s="46">
        <v>100</v>
      </c>
      <c r="H83" s="51">
        <v>0.8</v>
      </c>
      <c r="I83" s="51">
        <v>0</v>
      </c>
      <c r="J83" s="51">
        <v>3.4</v>
      </c>
      <c r="K83" s="51">
        <v>16</v>
      </c>
      <c r="L83" s="52">
        <v>0.02</v>
      </c>
      <c r="M83" s="52">
        <v>0.02</v>
      </c>
      <c r="N83" s="52">
        <v>0.18</v>
      </c>
      <c r="O83" s="51">
        <v>2.7</v>
      </c>
      <c r="P83" s="51">
        <v>12.4</v>
      </c>
      <c r="Q83" s="51">
        <v>13.3</v>
      </c>
      <c r="R83" s="51">
        <v>40.020000000000003</v>
      </c>
      <c r="S83" s="51">
        <v>0.32</v>
      </c>
      <c r="T83" s="38" t="s">
        <v>49</v>
      </c>
    </row>
    <row r="84" spans="2:20" s="27" customFormat="1" x14ac:dyDescent="0.3">
      <c r="B84" s="8"/>
      <c r="C84" s="35" t="s">
        <v>105</v>
      </c>
      <c r="D84" s="45"/>
      <c r="E84" s="45"/>
      <c r="F84" s="45"/>
      <c r="G84" s="38" t="s">
        <v>106</v>
      </c>
      <c r="H84" s="42">
        <v>14.16</v>
      </c>
      <c r="I84" s="42">
        <v>7.47</v>
      </c>
      <c r="J84" s="42">
        <v>7.47</v>
      </c>
      <c r="K84" s="42">
        <v>154</v>
      </c>
      <c r="L84" s="43">
        <v>0.08</v>
      </c>
      <c r="M84" s="43">
        <v>0.08</v>
      </c>
      <c r="N84" s="43">
        <v>0.96</v>
      </c>
      <c r="O84" s="43">
        <v>2.2599999999999998</v>
      </c>
      <c r="P84" s="43">
        <v>30.5</v>
      </c>
      <c r="Q84" s="43">
        <v>32.26</v>
      </c>
      <c r="R84" s="43">
        <v>165.62</v>
      </c>
      <c r="S84" s="42">
        <v>0.7</v>
      </c>
      <c r="T84" s="35" t="s">
        <v>107</v>
      </c>
    </row>
    <row r="85" spans="2:20" s="27" customFormat="1" x14ac:dyDescent="0.3">
      <c r="B85" s="8"/>
      <c r="C85" s="35" t="s">
        <v>108</v>
      </c>
      <c r="D85" s="45"/>
      <c r="E85" s="45"/>
      <c r="F85" s="45"/>
      <c r="G85" s="38">
        <v>180</v>
      </c>
      <c r="H85" s="42">
        <v>3.74</v>
      </c>
      <c r="I85" s="42">
        <v>6.12</v>
      </c>
      <c r="J85" s="42">
        <v>22.28</v>
      </c>
      <c r="K85" s="42">
        <v>159.12</v>
      </c>
      <c r="L85" s="43">
        <v>0.17</v>
      </c>
      <c r="M85" s="43">
        <v>0.13</v>
      </c>
      <c r="N85" s="43">
        <v>1.63</v>
      </c>
      <c r="O85" s="42">
        <v>21.79</v>
      </c>
      <c r="P85" s="42">
        <v>44.37</v>
      </c>
      <c r="Q85" s="42">
        <v>33.299999999999997</v>
      </c>
      <c r="R85" s="42">
        <v>103.91</v>
      </c>
      <c r="S85" s="42">
        <v>1.21</v>
      </c>
      <c r="T85" s="38" t="s">
        <v>109</v>
      </c>
    </row>
    <row r="86" spans="2:20" s="27" customFormat="1" x14ac:dyDescent="0.3">
      <c r="B86" s="8"/>
      <c r="C86" s="38" t="s">
        <v>58</v>
      </c>
      <c r="D86" s="45"/>
      <c r="E86" s="45"/>
      <c r="F86" s="45"/>
      <c r="G86" s="46">
        <v>200</v>
      </c>
      <c r="H86" s="42">
        <v>0.16</v>
      </c>
      <c r="I86" s="42">
        <v>0</v>
      </c>
      <c r="J86" s="42">
        <v>29</v>
      </c>
      <c r="K86" s="42">
        <v>133.6</v>
      </c>
      <c r="L86" s="43">
        <v>0.01</v>
      </c>
      <c r="M86" s="43">
        <v>0.01</v>
      </c>
      <c r="N86" s="43">
        <v>0.09</v>
      </c>
      <c r="O86" s="42">
        <v>1.72</v>
      </c>
      <c r="P86" s="42">
        <v>14.48</v>
      </c>
      <c r="Q86" s="42">
        <v>3.6</v>
      </c>
      <c r="R86" s="42">
        <v>4.4000000000000004</v>
      </c>
      <c r="S86" s="42">
        <v>0.94</v>
      </c>
      <c r="T86" s="38" t="s">
        <v>59</v>
      </c>
    </row>
    <row r="87" spans="2:20" s="27" customFormat="1" x14ac:dyDescent="0.2">
      <c r="B87" s="8"/>
      <c r="C87" s="38" t="s">
        <v>60</v>
      </c>
      <c r="D87" s="45"/>
      <c r="E87" s="45"/>
      <c r="F87" s="45"/>
      <c r="G87" s="46">
        <v>30</v>
      </c>
      <c r="H87" s="47">
        <v>2.37</v>
      </c>
      <c r="I87" s="47">
        <v>0.3</v>
      </c>
      <c r="J87" s="47">
        <v>14.5</v>
      </c>
      <c r="K87" s="47">
        <v>71</v>
      </c>
      <c r="L87" s="48">
        <v>0.05</v>
      </c>
      <c r="M87" s="48">
        <v>0.02</v>
      </c>
      <c r="N87" s="48">
        <v>0.48</v>
      </c>
      <c r="O87" s="47">
        <v>0</v>
      </c>
      <c r="P87" s="47">
        <v>6.9</v>
      </c>
      <c r="Q87" s="47">
        <v>9.9</v>
      </c>
      <c r="R87" s="47">
        <v>26.1</v>
      </c>
      <c r="S87" s="47">
        <v>0.6</v>
      </c>
      <c r="T87" s="35" t="s">
        <v>61</v>
      </c>
    </row>
    <row r="88" spans="2:20" s="27" customFormat="1" x14ac:dyDescent="0.2">
      <c r="B88" s="8"/>
      <c r="C88" s="38" t="s">
        <v>62</v>
      </c>
      <c r="D88" s="45"/>
      <c r="E88" s="45"/>
      <c r="F88" s="45"/>
      <c r="G88" s="46">
        <v>20</v>
      </c>
      <c r="H88" s="47">
        <v>1.32</v>
      </c>
      <c r="I88" s="47">
        <v>0.24</v>
      </c>
      <c r="J88" s="47">
        <v>8.6</v>
      </c>
      <c r="K88" s="47">
        <v>40.4</v>
      </c>
      <c r="L88" s="48">
        <v>0.03</v>
      </c>
      <c r="M88" s="48">
        <v>0.02</v>
      </c>
      <c r="N88" s="48">
        <v>0.14000000000000001</v>
      </c>
      <c r="O88" s="47">
        <v>0</v>
      </c>
      <c r="P88" s="47">
        <v>10.8</v>
      </c>
      <c r="Q88" s="47">
        <v>9.4</v>
      </c>
      <c r="R88" s="47">
        <v>31.6</v>
      </c>
      <c r="S88" s="47">
        <v>0.66</v>
      </c>
      <c r="T88" s="35" t="s">
        <v>63</v>
      </c>
    </row>
    <row r="89" spans="2:20" s="27" customFormat="1" x14ac:dyDescent="0.2">
      <c r="B89" s="8"/>
      <c r="C89" s="38" t="s">
        <v>72</v>
      </c>
      <c r="D89" s="45"/>
      <c r="E89" s="45"/>
      <c r="F89" s="45"/>
      <c r="G89" s="46" t="s">
        <v>73</v>
      </c>
      <c r="H89" s="47">
        <v>1</v>
      </c>
      <c r="I89" s="47">
        <v>0</v>
      </c>
      <c r="J89" s="47">
        <v>24.4</v>
      </c>
      <c r="K89" s="47">
        <v>101.6</v>
      </c>
      <c r="L89" s="48">
        <v>0.03</v>
      </c>
      <c r="M89" s="48">
        <v>0.03</v>
      </c>
      <c r="N89" s="48">
        <v>0.2</v>
      </c>
      <c r="O89" s="47">
        <v>4</v>
      </c>
      <c r="P89" s="47">
        <v>14</v>
      </c>
      <c r="Q89" s="47">
        <v>8</v>
      </c>
      <c r="R89" s="47">
        <v>14</v>
      </c>
      <c r="S89" s="47">
        <v>2.8</v>
      </c>
      <c r="T89" s="35" t="s">
        <v>74</v>
      </c>
    </row>
    <row r="90" spans="2:20" s="19" customFormat="1" x14ac:dyDescent="0.2">
      <c r="B90" s="8"/>
      <c r="C90" s="38" t="s">
        <v>46</v>
      </c>
      <c r="D90" s="38"/>
      <c r="E90" s="38"/>
      <c r="F90" s="38"/>
      <c r="G90" s="46">
        <v>880</v>
      </c>
      <c r="H90" s="50">
        <f t="shared" ref="H90:S90" si="9">H83+H84+H85+H87+H88+H86+H89</f>
        <v>23.550000000000004</v>
      </c>
      <c r="I90" s="50">
        <f t="shared" si="9"/>
        <v>14.13</v>
      </c>
      <c r="J90" s="50">
        <f t="shared" si="9"/>
        <v>109.65</v>
      </c>
      <c r="K90" s="50">
        <f t="shared" si="9"/>
        <v>675.72</v>
      </c>
      <c r="L90" s="50">
        <f t="shared" si="9"/>
        <v>0.39</v>
      </c>
      <c r="M90" s="50">
        <f t="shared" si="9"/>
        <v>0.31000000000000005</v>
      </c>
      <c r="N90" s="50">
        <f t="shared" si="9"/>
        <v>3.6799999999999997</v>
      </c>
      <c r="O90" s="50">
        <f t="shared" si="9"/>
        <v>32.47</v>
      </c>
      <c r="P90" s="50">
        <f t="shared" si="9"/>
        <v>133.44999999999999</v>
      </c>
      <c r="Q90" s="50">
        <f t="shared" si="9"/>
        <v>109.76</v>
      </c>
      <c r="R90" s="50">
        <f t="shared" si="9"/>
        <v>385.65000000000003</v>
      </c>
      <c r="S90" s="50">
        <f t="shared" si="9"/>
        <v>7.2299999999999995</v>
      </c>
      <c r="T90" s="38"/>
    </row>
    <row r="91" spans="2:20" s="19" customFormat="1" ht="3" customHeight="1" x14ac:dyDescent="0.3">
      <c r="B91" s="8" t="s">
        <v>47</v>
      </c>
      <c r="C91" s="38"/>
      <c r="D91" s="38"/>
      <c r="E91" s="38"/>
      <c r="F91" s="38"/>
      <c r="G91" s="46"/>
      <c r="H91" s="51"/>
      <c r="I91" s="51"/>
      <c r="J91" s="51"/>
      <c r="K91" s="51"/>
      <c r="L91" s="52"/>
      <c r="M91" s="52"/>
      <c r="N91" s="52"/>
      <c r="O91" s="51"/>
      <c r="P91" s="51"/>
      <c r="Q91" s="51"/>
      <c r="R91" s="51"/>
      <c r="S91" s="51"/>
      <c r="T91" s="38"/>
    </row>
    <row r="92" spans="2:20" s="27" customFormat="1" ht="17.45" customHeight="1" x14ac:dyDescent="0.3">
      <c r="B92" s="8"/>
      <c r="C92" s="59" t="s">
        <v>110</v>
      </c>
      <c r="D92" s="45"/>
      <c r="E92" s="45"/>
      <c r="F92" s="45"/>
      <c r="G92" s="46">
        <v>250</v>
      </c>
      <c r="H92" s="42">
        <v>2.65</v>
      </c>
      <c r="I92" s="42">
        <v>2.78</v>
      </c>
      <c r="J92" s="42">
        <v>24.23</v>
      </c>
      <c r="K92" s="42">
        <v>132.5</v>
      </c>
      <c r="L92" s="43">
        <v>0.11</v>
      </c>
      <c r="M92" s="43">
        <v>0.06</v>
      </c>
      <c r="N92" s="43">
        <v>1.18</v>
      </c>
      <c r="O92" s="43">
        <v>8.25</v>
      </c>
      <c r="P92" s="43">
        <v>24.6</v>
      </c>
      <c r="Q92" s="43">
        <v>27</v>
      </c>
      <c r="R92" s="43">
        <v>66.650000000000006</v>
      </c>
      <c r="S92" s="42">
        <v>1.08</v>
      </c>
      <c r="T92" s="35" t="s">
        <v>111</v>
      </c>
    </row>
    <row r="93" spans="2:20" s="27" customFormat="1" x14ac:dyDescent="0.3">
      <c r="B93" s="8"/>
      <c r="C93" s="38" t="s">
        <v>112</v>
      </c>
      <c r="D93" s="45"/>
      <c r="E93" s="45"/>
      <c r="F93" s="45"/>
      <c r="G93" s="58" t="s">
        <v>106</v>
      </c>
      <c r="H93" s="42">
        <v>20.25</v>
      </c>
      <c r="I93" s="42">
        <v>25.65</v>
      </c>
      <c r="J93" s="42">
        <v>5.7</v>
      </c>
      <c r="K93" s="42">
        <v>334.5</v>
      </c>
      <c r="L93" s="43">
        <v>0.05</v>
      </c>
      <c r="M93" s="43">
        <v>0.13</v>
      </c>
      <c r="N93" s="43">
        <v>3.73</v>
      </c>
      <c r="O93" s="43">
        <v>0.01</v>
      </c>
      <c r="P93" s="43">
        <v>51.13</v>
      </c>
      <c r="Q93" s="43">
        <v>19</v>
      </c>
      <c r="R93" s="43">
        <v>124.63</v>
      </c>
      <c r="S93" s="42">
        <v>1.51</v>
      </c>
      <c r="T93" s="35" t="s">
        <v>113</v>
      </c>
    </row>
    <row r="94" spans="2:20" s="27" customFormat="1" x14ac:dyDescent="0.3">
      <c r="B94" s="8"/>
      <c r="C94" s="38" t="s">
        <v>114</v>
      </c>
      <c r="D94" s="45"/>
      <c r="E94" s="45"/>
      <c r="F94" s="45"/>
      <c r="G94" s="46">
        <v>180</v>
      </c>
      <c r="H94" s="42">
        <v>7.9</v>
      </c>
      <c r="I94" s="42">
        <v>6.07</v>
      </c>
      <c r="J94" s="42">
        <v>49.55</v>
      </c>
      <c r="K94" s="42">
        <v>284.39999999999998</v>
      </c>
      <c r="L94" s="43">
        <v>0.15</v>
      </c>
      <c r="M94" s="43">
        <v>0.06</v>
      </c>
      <c r="N94" s="43">
        <v>0.84</v>
      </c>
      <c r="O94" s="42">
        <v>0</v>
      </c>
      <c r="P94" s="42">
        <v>28.85</v>
      </c>
      <c r="Q94" s="42">
        <v>41.06</v>
      </c>
      <c r="R94" s="42">
        <v>190.76</v>
      </c>
      <c r="S94" s="42">
        <v>3.23</v>
      </c>
      <c r="T94" s="35" t="s">
        <v>57</v>
      </c>
    </row>
    <row r="95" spans="2:20" s="27" customFormat="1" ht="17.45" customHeight="1" x14ac:dyDescent="0.3">
      <c r="B95" s="8"/>
      <c r="C95" s="60" t="s">
        <v>40</v>
      </c>
      <c r="D95" s="61">
        <v>200</v>
      </c>
      <c r="E95" s="61">
        <v>0.1</v>
      </c>
      <c r="F95" s="61">
        <v>0</v>
      </c>
      <c r="G95" s="41" t="s">
        <v>41</v>
      </c>
      <c r="H95" s="42">
        <v>2</v>
      </c>
      <c r="I95" s="42">
        <v>0</v>
      </c>
      <c r="J95" s="42">
        <v>16</v>
      </c>
      <c r="K95" s="42">
        <v>65</v>
      </c>
      <c r="L95" s="43">
        <v>0</v>
      </c>
      <c r="M95" s="43">
        <v>0</v>
      </c>
      <c r="N95" s="43">
        <v>0.03</v>
      </c>
      <c r="O95" s="42">
        <v>2.83</v>
      </c>
      <c r="P95" s="42">
        <v>14.22</v>
      </c>
      <c r="Q95" s="42">
        <v>2.44</v>
      </c>
      <c r="R95" s="42">
        <v>4.4400000000000004</v>
      </c>
      <c r="S95" s="42">
        <v>0.36</v>
      </c>
      <c r="T95" s="38" t="s">
        <v>42</v>
      </c>
    </row>
    <row r="96" spans="2:20" s="27" customFormat="1" x14ac:dyDescent="0.2">
      <c r="B96" s="8"/>
      <c r="C96" s="38" t="s">
        <v>60</v>
      </c>
      <c r="D96" s="45"/>
      <c r="E96" s="45"/>
      <c r="F96" s="45"/>
      <c r="G96" s="46">
        <v>30</v>
      </c>
      <c r="H96" s="47">
        <v>2.37</v>
      </c>
      <c r="I96" s="47">
        <v>0.3</v>
      </c>
      <c r="J96" s="47">
        <v>14.5</v>
      </c>
      <c r="K96" s="47">
        <v>71</v>
      </c>
      <c r="L96" s="48">
        <v>0.05</v>
      </c>
      <c r="M96" s="48">
        <v>0.02</v>
      </c>
      <c r="N96" s="48">
        <v>0.48</v>
      </c>
      <c r="O96" s="47">
        <v>0</v>
      </c>
      <c r="P96" s="47">
        <v>6.9</v>
      </c>
      <c r="Q96" s="47">
        <v>9.9</v>
      </c>
      <c r="R96" s="47">
        <v>26.1</v>
      </c>
      <c r="S96" s="47">
        <v>0.6</v>
      </c>
      <c r="T96" s="35" t="s">
        <v>61</v>
      </c>
    </row>
    <row r="97" spans="2:20" s="27" customFormat="1" x14ac:dyDescent="0.2">
      <c r="B97" s="8"/>
      <c r="C97" s="38" t="s">
        <v>62</v>
      </c>
      <c r="D97" s="45"/>
      <c r="E97" s="45"/>
      <c r="F97" s="45"/>
      <c r="G97" s="46">
        <v>20</v>
      </c>
      <c r="H97" s="47">
        <v>1.32</v>
      </c>
      <c r="I97" s="47">
        <v>0.24</v>
      </c>
      <c r="J97" s="47">
        <v>8.6</v>
      </c>
      <c r="K97" s="47">
        <v>40.4</v>
      </c>
      <c r="L97" s="48">
        <v>0.03</v>
      </c>
      <c r="M97" s="48">
        <v>0.02</v>
      </c>
      <c r="N97" s="48">
        <v>0.14000000000000001</v>
      </c>
      <c r="O97" s="47">
        <v>0</v>
      </c>
      <c r="P97" s="47">
        <v>10.8</v>
      </c>
      <c r="Q97" s="47">
        <v>9.4</v>
      </c>
      <c r="R97" s="47">
        <v>31.6</v>
      </c>
      <c r="S97" s="47">
        <v>0.66</v>
      </c>
      <c r="T97" s="35" t="s">
        <v>63</v>
      </c>
    </row>
    <row r="98" spans="2:20" s="27" customFormat="1" x14ac:dyDescent="0.2">
      <c r="B98" s="8"/>
      <c r="C98" s="38" t="s">
        <v>43</v>
      </c>
      <c r="D98" s="45"/>
      <c r="E98" s="45"/>
      <c r="F98" s="45"/>
      <c r="G98" s="46" t="s">
        <v>44</v>
      </c>
      <c r="H98" s="44">
        <v>0.8</v>
      </c>
      <c r="I98" s="44">
        <v>0</v>
      </c>
      <c r="J98" s="44">
        <v>25.2</v>
      </c>
      <c r="K98" s="44">
        <v>104</v>
      </c>
      <c r="L98" s="49">
        <v>0.08</v>
      </c>
      <c r="M98" s="49">
        <v>0.06</v>
      </c>
      <c r="N98" s="49">
        <v>0.4</v>
      </c>
      <c r="O98" s="49">
        <v>120</v>
      </c>
      <c r="P98" s="49">
        <v>68</v>
      </c>
      <c r="Q98" s="49">
        <v>26</v>
      </c>
      <c r="R98" s="49">
        <v>46</v>
      </c>
      <c r="S98" s="49">
        <v>0.6</v>
      </c>
      <c r="T98" s="35" t="s">
        <v>45</v>
      </c>
    </row>
    <row r="99" spans="2:20" s="19" customFormat="1" x14ac:dyDescent="0.2">
      <c r="B99" s="8"/>
      <c r="C99" s="38" t="s">
        <v>46</v>
      </c>
      <c r="D99" s="38"/>
      <c r="E99" s="38"/>
      <c r="F99" s="38"/>
      <c r="G99" s="46">
        <v>1102</v>
      </c>
      <c r="H99" s="50">
        <f t="shared" ref="H99:S99" si="10">H91+H113+H97+H96+H95+H94+H93+H92+H98</f>
        <v>42.47</v>
      </c>
      <c r="I99" s="50">
        <f t="shared" si="10"/>
        <v>40.39</v>
      </c>
      <c r="J99" s="50">
        <f t="shared" si="10"/>
        <v>167.38</v>
      </c>
      <c r="K99" s="50">
        <f t="shared" si="10"/>
        <v>1195.05</v>
      </c>
      <c r="L99" s="50">
        <f t="shared" si="10"/>
        <v>0.63</v>
      </c>
      <c r="M99" s="50">
        <f t="shared" si="10"/>
        <v>0.42000000000000004</v>
      </c>
      <c r="N99" s="50">
        <f t="shared" si="10"/>
        <v>7.8900000000000006</v>
      </c>
      <c r="O99" s="50">
        <f t="shared" si="10"/>
        <v>136.9</v>
      </c>
      <c r="P99" s="50">
        <f t="shared" si="10"/>
        <v>254.78</v>
      </c>
      <c r="Q99" s="50">
        <f t="shared" si="10"/>
        <v>173.1</v>
      </c>
      <c r="R99" s="50">
        <f t="shared" si="10"/>
        <v>628.16</v>
      </c>
      <c r="S99" s="50">
        <f t="shared" si="10"/>
        <v>9.85</v>
      </c>
      <c r="T99" s="38"/>
    </row>
    <row r="100" spans="2:20" s="19" customFormat="1" x14ac:dyDescent="0.2">
      <c r="B100" s="8"/>
      <c r="C100" s="38" t="s">
        <v>64</v>
      </c>
      <c r="D100" s="38"/>
      <c r="E100" s="38"/>
      <c r="F100" s="38"/>
      <c r="G100" s="46">
        <f t="shared" ref="G100:S100" si="11">G90+G99</f>
        <v>1982</v>
      </c>
      <c r="H100" s="50">
        <f t="shared" si="11"/>
        <v>66.02000000000001</v>
      </c>
      <c r="I100" s="50">
        <f t="shared" si="11"/>
        <v>54.52</v>
      </c>
      <c r="J100" s="50">
        <f t="shared" si="11"/>
        <v>277.02999999999997</v>
      </c>
      <c r="K100" s="50">
        <f t="shared" si="11"/>
        <v>1870.77</v>
      </c>
      <c r="L100" s="50">
        <f t="shared" si="11"/>
        <v>1.02</v>
      </c>
      <c r="M100" s="50">
        <f t="shared" si="11"/>
        <v>0.73000000000000009</v>
      </c>
      <c r="N100" s="50">
        <f t="shared" si="11"/>
        <v>11.57</v>
      </c>
      <c r="O100" s="50">
        <f t="shared" si="11"/>
        <v>169.37</v>
      </c>
      <c r="P100" s="50">
        <f t="shared" si="11"/>
        <v>388.23</v>
      </c>
      <c r="Q100" s="50">
        <f t="shared" si="11"/>
        <v>282.86</v>
      </c>
      <c r="R100" s="50">
        <f t="shared" si="11"/>
        <v>1013.81</v>
      </c>
      <c r="S100" s="50">
        <f t="shared" si="11"/>
        <v>17.079999999999998</v>
      </c>
      <c r="T100" s="38"/>
    </row>
    <row r="101" spans="2:20" s="27" customFormat="1" ht="113.65" customHeight="1" x14ac:dyDescent="0.2">
      <c r="B101" s="5" t="s">
        <v>115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s="19" customFormat="1" ht="20.25" customHeight="1" x14ac:dyDescent="0.2">
      <c r="B102" s="8" t="s">
        <v>11</v>
      </c>
      <c r="C102" s="8" t="s">
        <v>12</v>
      </c>
      <c r="D102" s="35"/>
      <c r="E102" s="35"/>
      <c r="F102" s="35"/>
      <c r="G102" s="8" t="s">
        <v>13</v>
      </c>
      <c r="H102" s="7" t="s">
        <v>14</v>
      </c>
      <c r="I102" s="7" t="s">
        <v>15</v>
      </c>
      <c r="J102" s="7" t="s">
        <v>16</v>
      </c>
      <c r="K102" s="7" t="s">
        <v>17</v>
      </c>
      <c r="L102" s="7" t="s">
        <v>18</v>
      </c>
      <c r="M102" s="7"/>
      <c r="N102" s="7"/>
      <c r="O102" s="7"/>
      <c r="P102" s="7" t="s">
        <v>19</v>
      </c>
      <c r="Q102" s="7"/>
      <c r="R102" s="7"/>
      <c r="S102" s="7"/>
      <c r="T102" s="8" t="s">
        <v>20</v>
      </c>
    </row>
    <row r="103" spans="2:20" s="19" customFormat="1" ht="11.45" customHeight="1" x14ac:dyDescent="0.2">
      <c r="B103" s="8"/>
      <c r="C103" s="8"/>
      <c r="D103" s="37"/>
      <c r="E103" s="37"/>
      <c r="F103" s="3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8"/>
    </row>
    <row r="104" spans="2:20" s="19" customFormat="1" ht="20.25" customHeight="1" x14ac:dyDescent="0.2">
      <c r="B104" s="8"/>
      <c r="C104" s="8"/>
      <c r="D104" s="37"/>
      <c r="E104" s="37"/>
      <c r="F104" s="37"/>
      <c r="G104" s="37" t="s">
        <v>21</v>
      </c>
      <c r="H104" s="7"/>
      <c r="I104" s="7"/>
      <c r="J104" s="7"/>
      <c r="K104" s="7"/>
      <c r="L104" s="36" t="s">
        <v>22</v>
      </c>
      <c r="M104" s="36" t="s">
        <v>23</v>
      </c>
      <c r="N104" s="36" t="s">
        <v>24</v>
      </c>
      <c r="O104" s="36" t="s">
        <v>25</v>
      </c>
      <c r="P104" s="36" t="s">
        <v>26</v>
      </c>
      <c r="Q104" s="36" t="s">
        <v>27</v>
      </c>
      <c r="R104" s="36" t="s">
        <v>28</v>
      </c>
      <c r="S104" s="36" t="s">
        <v>29</v>
      </c>
      <c r="T104" s="8"/>
    </row>
    <row r="105" spans="2:20" s="27" customFormat="1" x14ac:dyDescent="0.2">
      <c r="B105" s="6" t="s">
        <v>116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2:20" s="27" customFormat="1" x14ac:dyDescent="0.2">
      <c r="B106" s="8" t="s">
        <v>31</v>
      </c>
      <c r="C106" s="38" t="s">
        <v>117</v>
      </c>
      <c r="D106" s="45"/>
      <c r="E106" s="45"/>
      <c r="F106" s="45"/>
      <c r="G106" s="58" t="s">
        <v>33</v>
      </c>
      <c r="H106" s="44">
        <v>5.4</v>
      </c>
      <c r="I106" s="44">
        <v>11.2</v>
      </c>
      <c r="J106" s="44">
        <v>35.299999999999997</v>
      </c>
      <c r="K106" s="44">
        <v>278</v>
      </c>
      <c r="L106" s="49">
        <v>0.03</v>
      </c>
      <c r="M106" s="49">
        <v>0.01</v>
      </c>
      <c r="N106" s="49">
        <v>0.48</v>
      </c>
      <c r="O106" s="49">
        <v>0</v>
      </c>
      <c r="P106" s="49">
        <v>4.93</v>
      </c>
      <c r="Q106" s="49">
        <v>15.33</v>
      </c>
      <c r="R106" s="49">
        <v>47.87</v>
      </c>
      <c r="S106" s="49">
        <v>0.32</v>
      </c>
      <c r="T106" s="38" t="s">
        <v>118</v>
      </c>
    </row>
    <row r="107" spans="2:20" s="27" customFormat="1" x14ac:dyDescent="0.2">
      <c r="B107" s="8"/>
      <c r="C107" s="38" t="s">
        <v>37</v>
      </c>
      <c r="D107" s="45"/>
      <c r="E107" s="45"/>
      <c r="F107" s="45"/>
      <c r="G107" s="46" t="s">
        <v>38</v>
      </c>
      <c r="H107" s="47">
        <v>3.75</v>
      </c>
      <c r="I107" s="47">
        <v>6.6</v>
      </c>
      <c r="J107" s="47">
        <v>30.45</v>
      </c>
      <c r="K107" s="47">
        <v>196</v>
      </c>
      <c r="L107" s="48">
        <v>0.06</v>
      </c>
      <c r="M107" s="48">
        <v>0.03</v>
      </c>
      <c r="N107" s="48">
        <v>0.78</v>
      </c>
      <c r="O107" s="47">
        <v>0</v>
      </c>
      <c r="P107" s="47">
        <v>9.9</v>
      </c>
      <c r="Q107" s="47">
        <v>13.7</v>
      </c>
      <c r="R107" s="47">
        <v>35</v>
      </c>
      <c r="S107" s="47">
        <v>0.65</v>
      </c>
      <c r="T107" s="35" t="s">
        <v>39</v>
      </c>
    </row>
    <row r="108" spans="2:20" s="27" customFormat="1" x14ac:dyDescent="0.2">
      <c r="B108" s="8"/>
      <c r="C108" s="38" t="s">
        <v>85</v>
      </c>
      <c r="D108" s="45"/>
      <c r="E108" s="45"/>
      <c r="F108" s="45"/>
      <c r="G108" s="46" t="s">
        <v>86</v>
      </c>
      <c r="H108" s="47">
        <v>0.1</v>
      </c>
      <c r="I108" s="47">
        <v>0</v>
      </c>
      <c r="J108" s="47">
        <v>15</v>
      </c>
      <c r="K108" s="47">
        <v>60</v>
      </c>
      <c r="L108" s="48">
        <v>0</v>
      </c>
      <c r="M108" s="48">
        <v>0</v>
      </c>
      <c r="N108" s="48">
        <v>0.02</v>
      </c>
      <c r="O108" s="47">
        <v>0.03</v>
      </c>
      <c r="P108" s="47">
        <v>1.1100000000000001</v>
      </c>
      <c r="Q108" s="47">
        <v>1.44</v>
      </c>
      <c r="R108" s="47">
        <v>2.78</v>
      </c>
      <c r="S108" s="47">
        <v>0.31</v>
      </c>
      <c r="T108" s="38" t="s">
        <v>87</v>
      </c>
    </row>
    <row r="109" spans="2:20" s="27" customFormat="1" ht="16.5" customHeight="1" x14ac:dyDescent="0.2">
      <c r="B109" s="8"/>
      <c r="C109" s="35" t="s">
        <v>119</v>
      </c>
      <c r="D109" s="45"/>
      <c r="E109" s="45"/>
      <c r="F109" s="45"/>
      <c r="G109" s="38" t="s">
        <v>120</v>
      </c>
      <c r="H109" s="44">
        <v>4.9000000000000004</v>
      </c>
      <c r="I109" s="44">
        <v>6.2</v>
      </c>
      <c r="J109" s="44">
        <v>21.2</v>
      </c>
      <c r="K109" s="44">
        <v>240</v>
      </c>
      <c r="L109" s="49">
        <v>2.048</v>
      </c>
      <c r="M109" s="49">
        <v>0.03</v>
      </c>
      <c r="N109" s="49">
        <v>0.56000000000000005</v>
      </c>
      <c r="O109" s="49">
        <v>0</v>
      </c>
      <c r="P109" s="49">
        <v>3.4</v>
      </c>
      <c r="Q109" s="49">
        <v>7.3</v>
      </c>
      <c r="R109" s="49">
        <v>24</v>
      </c>
      <c r="S109" s="49">
        <v>0.5</v>
      </c>
      <c r="T109" s="38" t="s">
        <v>74</v>
      </c>
    </row>
    <row r="110" spans="2:20" s="27" customFormat="1" ht="16.5" customHeight="1" x14ac:dyDescent="0.2">
      <c r="B110" s="8"/>
      <c r="C110" s="38" t="s">
        <v>43</v>
      </c>
      <c r="D110" s="45"/>
      <c r="E110" s="45"/>
      <c r="F110" s="45"/>
      <c r="G110" s="46" t="s">
        <v>44</v>
      </c>
      <c r="H110" s="44">
        <v>0.8</v>
      </c>
      <c r="I110" s="44">
        <v>0</v>
      </c>
      <c r="J110" s="44">
        <v>25.2</v>
      </c>
      <c r="K110" s="44">
        <v>104</v>
      </c>
      <c r="L110" s="49">
        <v>0.08</v>
      </c>
      <c r="M110" s="49">
        <v>0.06</v>
      </c>
      <c r="N110" s="49">
        <v>0.4</v>
      </c>
      <c r="O110" s="49">
        <v>120</v>
      </c>
      <c r="P110" s="49">
        <v>68</v>
      </c>
      <c r="Q110" s="49">
        <v>26</v>
      </c>
      <c r="R110" s="49">
        <v>46</v>
      </c>
      <c r="S110" s="49">
        <v>0.6</v>
      </c>
      <c r="T110" s="35" t="s">
        <v>45</v>
      </c>
    </row>
    <row r="111" spans="2:20" s="19" customFormat="1" x14ac:dyDescent="0.2">
      <c r="B111" s="8"/>
      <c r="C111" s="38" t="s">
        <v>46</v>
      </c>
      <c r="D111" s="38"/>
      <c r="E111" s="38"/>
      <c r="F111" s="38"/>
      <c r="G111" s="46">
        <v>745</v>
      </c>
      <c r="H111" s="50">
        <f t="shared" ref="H111:S111" si="12">H106+H107+H108+H109+H110</f>
        <v>14.950000000000001</v>
      </c>
      <c r="I111" s="50">
        <f t="shared" si="12"/>
        <v>23.999999999999996</v>
      </c>
      <c r="J111" s="50">
        <f t="shared" si="12"/>
        <v>127.15</v>
      </c>
      <c r="K111" s="50">
        <f t="shared" si="12"/>
        <v>878</v>
      </c>
      <c r="L111" s="50">
        <f t="shared" si="12"/>
        <v>2.218</v>
      </c>
      <c r="M111" s="50">
        <f t="shared" si="12"/>
        <v>0.13</v>
      </c>
      <c r="N111" s="50">
        <f t="shared" si="12"/>
        <v>2.2400000000000002</v>
      </c>
      <c r="O111" s="50">
        <f t="shared" si="12"/>
        <v>120.03</v>
      </c>
      <c r="P111" s="50">
        <f t="shared" si="12"/>
        <v>87.34</v>
      </c>
      <c r="Q111" s="50">
        <f t="shared" si="12"/>
        <v>63.77</v>
      </c>
      <c r="R111" s="50">
        <f t="shared" si="12"/>
        <v>155.65</v>
      </c>
      <c r="S111" s="50">
        <f t="shared" si="12"/>
        <v>2.38</v>
      </c>
      <c r="T111" s="38"/>
    </row>
    <row r="112" spans="2:20" s="19" customFormat="1" x14ac:dyDescent="0.2">
      <c r="B112" s="8" t="s">
        <v>47</v>
      </c>
      <c r="C112" s="38" t="s">
        <v>121</v>
      </c>
      <c r="D112" s="38"/>
      <c r="E112" s="38"/>
      <c r="F112" s="38"/>
      <c r="G112" s="46">
        <v>100</v>
      </c>
      <c r="H112" s="40">
        <v>1.3</v>
      </c>
      <c r="I112" s="40">
        <v>4.12</v>
      </c>
      <c r="J112" s="40">
        <v>7.16</v>
      </c>
      <c r="K112" s="40">
        <v>71</v>
      </c>
      <c r="L112" s="55">
        <v>0.02</v>
      </c>
      <c r="M112" s="55">
        <v>0.03</v>
      </c>
      <c r="N112" s="55">
        <v>0.33</v>
      </c>
      <c r="O112" s="40">
        <v>4.37</v>
      </c>
      <c r="P112" s="40">
        <v>32.06</v>
      </c>
      <c r="Q112" s="40">
        <v>22.19</v>
      </c>
      <c r="R112" s="40">
        <v>40.380000000000003</v>
      </c>
      <c r="S112" s="40">
        <v>0.95</v>
      </c>
      <c r="T112" s="38" t="s">
        <v>122</v>
      </c>
    </row>
    <row r="113" spans="2:20" s="27" customFormat="1" ht="19.5" customHeight="1" x14ac:dyDescent="0.3">
      <c r="B113" s="8"/>
      <c r="C113" s="38" t="s">
        <v>123</v>
      </c>
      <c r="D113" s="45"/>
      <c r="E113" s="45"/>
      <c r="F113" s="45"/>
      <c r="G113" s="46">
        <v>250</v>
      </c>
      <c r="H113" s="42">
        <v>5.18</v>
      </c>
      <c r="I113" s="42">
        <v>5.35</v>
      </c>
      <c r="J113" s="42">
        <v>23.6</v>
      </c>
      <c r="K113" s="42">
        <v>163.25</v>
      </c>
      <c r="L113" s="43">
        <v>0.16</v>
      </c>
      <c r="M113" s="43">
        <v>7.0000000000000007E-2</v>
      </c>
      <c r="N113" s="43">
        <v>1.0900000000000001</v>
      </c>
      <c r="O113" s="43">
        <v>5.81</v>
      </c>
      <c r="P113" s="43">
        <v>50.28</v>
      </c>
      <c r="Q113" s="43">
        <v>38.299999999999997</v>
      </c>
      <c r="R113" s="43">
        <v>137.97999999999999</v>
      </c>
      <c r="S113" s="42">
        <v>1.81</v>
      </c>
      <c r="T113" s="38" t="s">
        <v>51</v>
      </c>
    </row>
    <row r="114" spans="2:20" s="27" customFormat="1" x14ac:dyDescent="0.3">
      <c r="B114" s="8"/>
      <c r="C114" s="38" t="s">
        <v>66</v>
      </c>
      <c r="D114" s="45"/>
      <c r="E114" s="45"/>
      <c r="F114" s="45"/>
      <c r="G114" s="46" t="s">
        <v>53</v>
      </c>
      <c r="H114" s="42">
        <v>16</v>
      </c>
      <c r="I114" s="42">
        <v>24.24</v>
      </c>
      <c r="J114" s="42">
        <v>8.24</v>
      </c>
      <c r="K114" s="42">
        <v>315</v>
      </c>
      <c r="L114" s="43">
        <v>7.0000000000000007E-2</v>
      </c>
      <c r="M114" s="43">
        <v>0.11</v>
      </c>
      <c r="N114" s="43">
        <v>4.91</v>
      </c>
      <c r="O114" s="43">
        <v>0.6</v>
      </c>
      <c r="P114" s="43">
        <v>18.170000000000002</v>
      </c>
      <c r="Q114" s="43">
        <v>18.88</v>
      </c>
      <c r="R114" s="43">
        <v>126.33</v>
      </c>
      <c r="S114" s="42">
        <v>1.06</v>
      </c>
      <c r="T114" s="35" t="s">
        <v>67</v>
      </c>
    </row>
    <row r="115" spans="2:20" s="27" customFormat="1" x14ac:dyDescent="0.3">
      <c r="B115" s="8"/>
      <c r="C115" s="38" t="s">
        <v>68</v>
      </c>
      <c r="D115" s="45"/>
      <c r="E115" s="45"/>
      <c r="F115" s="45"/>
      <c r="G115" s="38" t="s">
        <v>56</v>
      </c>
      <c r="H115" s="42">
        <v>6.48</v>
      </c>
      <c r="I115" s="42">
        <v>7.56</v>
      </c>
      <c r="J115" s="42">
        <v>43.92</v>
      </c>
      <c r="K115" s="42">
        <v>270</v>
      </c>
      <c r="L115" s="43">
        <v>7.0000000000000007E-2</v>
      </c>
      <c r="M115" s="43">
        <v>0.03</v>
      </c>
      <c r="N115" s="43">
        <v>0.93</v>
      </c>
      <c r="O115" s="42">
        <v>0</v>
      </c>
      <c r="P115" s="42">
        <v>5.83</v>
      </c>
      <c r="Q115" s="42">
        <v>25.34</v>
      </c>
      <c r="R115" s="42">
        <v>44.6</v>
      </c>
      <c r="S115" s="42">
        <v>1.33</v>
      </c>
      <c r="T115" s="38" t="s">
        <v>69</v>
      </c>
    </row>
    <row r="116" spans="2:20" s="27" customFormat="1" x14ac:dyDescent="0.3">
      <c r="B116" s="8"/>
      <c r="C116" s="35" t="s">
        <v>124</v>
      </c>
      <c r="D116" s="53"/>
      <c r="E116" s="53"/>
      <c r="F116" s="53">
        <v>8.7999999999999995E-2</v>
      </c>
      <c r="G116" s="62">
        <v>200</v>
      </c>
      <c r="H116" s="51">
        <v>0.12</v>
      </c>
      <c r="I116" s="42">
        <v>0</v>
      </c>
      <c r="J116" s="51">
        <v>30.12</v>
      </c>
      <c r="K116" s="51">
        <v>121</v>
      </c>
      <c r="L116" s="52">
        <v>0.01</v>
      </c>
      <c r="M116" s="52">
        <v>0.01</v>
      </c>
      <c r="N116" s="52">
        <v>0.1</v>
      </c>
      <c r="O116" s="51">
        <v>1.72</v>
      </c>
      <c r="P116" s="51">
        <v>14.47</v>
      </c>
      <c r="Q116" s="51">
        <v>3.6</v>
      </c>
      <c r="R116" s="51">
        <v>4.4000000000000004</v>
      </c>
      <c r="S116" s="51">
        <v>0.94</v>
      </c>
      <c r="T116" s="38" t="s">
        <v>125</v>
      </c>
    </row>
    <row r="117" spans="2:20" s="27" customFormat="1" x14ac:dyDescent="0.2">
      <c r="B117" s="8"/>
      <c r="C117" s="38" t="s">
        <v>60</v>
      </c>
      <c r="D117" s="45"/>
      <c r="E117" s="45"/>
      <c r="F117" s="45"/>
      <c r="G117" s="46">
        <v>30</v>
      </c>
      <c r="H117" s="47">
        <v>2.37</v>
      </c>
      <c r="I117" s="47">
        <v>0.3</v>
      </c>
      <c r="J117" s="47">
        <v>14.5</v>
      </c>
      <c r="K117" s="47">
        <v>71</v>
      </c>
      <c r="L117" s="48">
        <v>0.05</v>
      </c>
      <c r="M117" s="48">
        <v>0.02</v>
      </c>
      <c r="N117" s="48">
        <v>0.48</v>
      </c>
      <c r="O117" s="47">
        <v>0</v>
      </c>
      <c r="P117" s="47">
        <v>6.9</v>
      </c>
      <c r="Q117" s="47">
        <v>9.9</v>
      </c>
      <c r="R117" s="47">
        <v>26.1</v>
      </c>
      <c r="S117" s="47">
        <v>0.6</v>
      </c>
      <c r="T117" s="35" t="s">
        <v>61</v>
      </c>
    </row>
    <row r="118" spans="2:20" s="27" customFormat="1" x14ac:dyDescent="0.2">
      <c r="B118" s="8"/>
      <c r="C118" s="38" t="s">
        <v>62</v>
      </c>
      <c r="D118" s="45"/>
      <c r="E118" s="45"/>
      <c r="F118" s="45"/>
      <c r="G118" s="46">
        <v>20</v>
      </c>
      <c r="H118" s="47">
        <v>1.32</v>
      </c>
      <c r="I118" s="47">
        <v>0.24</v>
      </c>
      <c r="J118" s="47">
        <v>8.6</v>
      </c>
      <c r="K118" s="47">
        <v>40.4</v>
      </c>
      <c r="L118" s="48">
        <v>0.03</v>
      </c>
      <c r="M118" s="48">
        <v>0.02</v>
      </c>
      <c r="N118" s="48">
        <v>0.14000000000000001</v>
      </c>
      <c r="O118" s="47">
        <v>0</v>
      </c>
      <c r="P118" s="47">
        <v>10.8</v>
      </c>
      <c r="Q118" s="47">
        <v>9.4</v>
      </c>
      <c r="R118" s="47">
        <v>31.6</v>
      </c>
      <c r="S118" s="47">
        <v>0.66</v>
      </c>
      <c r="T118" s="35" t="s">
        <v>63</v>
      </c>
    </row>
    <row r="119" spans="2:20" s="19" customFormat="1" x14ac:dyDescent="0.2">
      <c r="B119" s="8"/>
      <c r="C119" s="38" t="s">
        <v>46</v>
      </c>
      <c r="D119" s="38"/>
      <c r="E119" s="38"/>
      <c r="F119" s="38"/>
      <c r="G119" s="46">
        <v>870</v>
      </c>
      <c r="H119" s="50">
        <f t="shared" ref="H119:S119" si="13">H112+H92+H118+H117+H116+H115+H114+H113</f>
        <v>35.42</v>
      </c>
      <c r="I119" s="50">
        <f t="shared" si="13"/>
        <v>44.589999999999996</v>
      </c>
      <c r="J119" s="50">
        <f t="shared" si="13"/>
        <v>160.37</v>
      </c>
      <c r="K119" s="50">
        <f t="shared" si="13"/>
        <v>1184.1500000000001</v>
      </c>
      <c r="L119" s="50">
        <f t="shared" si="13"/>
        <v>0.52</v>
      </c>
      <c r="M119" s="50">
        <f t="shared" si="13"/>
        <v>0.35000000000000003</v>
      </c>
      <c r="N119" s="50">
        <f t="shared" si="13"/>
        <v>9.16</v>
      </c>
      <c r="O119" s="50">
        <f t="shared" si="13"/>
        <v>20.75</v>
      </c>
      <c r="P119" s="50">
        <f t="shared" si="13"/>
        <v>163.11000000000001</v>
      </c>
      <c r="Q119" s="50">
        <f t="shared" si="13"/>
        <v>154.60999999999999</v>
      </c>
      <c r="R119" s="50">
        <f t="shared" si="13"/>
        <v>478.03999999999996</v>
      </c>
      <c r="S119" s="50">
        <f t="shared" si="13"/>
        <v>8.4300000000000015</v>
      </c>
      <c r="T119" s="38"/>
    </row>
    <row r="120" spans="2:20" s="19" customFormat="1" x14ac:dyDescent="0.2">
      <c r="B120" s="8"/>
      <c r="C120" s="38" t="s">
        <v>64</v>
      </c>
      <c r="D120" s="38"/>
      <c r="E120" s="38"/>
      <c r="F120" s="38"/>
      <c r="G120" s="46">
        <f t="shared" ref="G120:S120" si="14">G111+G119</f>
        <v>1615</v>
      </c>
      <c r="H120" s="50">
        <f t="shared" si="14"/>
        <v>50.370000000000005</v>
      </c>
      <c r="I120" s="50">
        <f t="shared" si="14"/>
        <v>68.589999999999989</v>
      </c>
      <c r="J120" s="50">
        <f t="shared" si="14"/>
        <v>287.52</v>
      </c>
      <c r="K120" s="50">
        <f t="shared" si="14"/>
        <v>2062.15</v>
      </c>
      <c r="L120" s="50">
        <f t="shared" si="14"/>
        <v>2.738</v>
      </c>
      <c r="M120" s="50">
        <f t="shared" si="14"/>
        <v>0.48000000000000004</v>
      </c>
      <c r="N120" s="50">
        <f t="shared" si="14"/>
        <v>11.4</v>
      </c>
      <c r="O120" s="50">
        <f t="shared" si="14"/>
        <v>140.78</v>
      </c>
      <c r="P120" s="50">
        <f t="shared" si="14"/>
        <v>250.45000000000002</v>
      </c>
      <c r="Q120" s="50">
        <f t="shared" si="14"/>
        <v>218.38</v>
      </c>
      <c r="R120" s="50">
        <f t="shared" si="14"/>
        <v>633.68999999999994</v>
      </c>
      <c r="S120" s="50">
        <f t="shared" si="14"/>
        <v>10.810000000000002</v>
      </c>
      <c r="T120" s="38"/>
    </row>
    <row r="121" spans="2:20" s="27" customFormat="1" ht="90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2:20" s="19" customFormat="1" ht="16.5" customHeight="1" x14ac:dyDescent="0.2">
      <c r="B122" s="8" t="s">
        <v>11</v>
      </c>
      <c r="C122" s="8" t="s">
        <v>12</v>
      </c>
      <c r="D122" s="35"/>
      <c r="E122" s="35"/>
      <c r="F122" s="35"/>
      <c r="G122" s="8" t="s">
        <v>13</v>
      </c>
      <c r="H122" s="7" t="s">
        <v>14</v>
      </c>
      <c r="I122" s="7" t="s">
        <v>15</v>
      </c>
      <c r="J122" s="7" t="s">
        <v>16</v>
      </c>
      <c r="K122" s="7" t="s">
        <v>17</v>
      </c>
      <c r="L122" s="7" t="s">
        <v>18</v>
      </c>
      <c r="M122" s="7"/>
      <c r="N122" s="7"/>
      <c r="O122" s="7"/>
      <c r="P122" s="7" t="s">
        <v>19</v>
      </c>
      <c r="Q122" s="7"/>
      <c r="R122" s="7"/>
      <c r="S122" s="7"/>
      <c r="T122" s="8" t="s">
        <v>20</v>
      </c>
    </row>
    <row r="123" spans="2:20" s="19" customFormat="1" ht="11.45" customHeight="1" x14ac:dyDescent="0.2">
      <c r="B123" s="8"/>
      <c r="C123" s="8"/>
      <c r="D123" s="37"/>
      <c r="E123" s="37"/>
      <c r="F123" s="3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"/>
    </row>
    <row r="124" spans="2:20" s="19" customFormat="1" ht="21" customHeight="1" x14ac:dyDescent="0.2">
      <c r="B124" s="8"/>
      <c r="C124" s="8"/>
      <c r="D124" s="37"/>
      <c r="E124" s="37"/>
      <c r="F124" s="37"/>
      <c r="G124" s="37" t="s">
        <v>21</v>
      </c>
      <c r="H124" s="7"/>
      <c r="I124" s="7"/>
      <c r="J124" s="7"/>
      <c r="K124" s="7"/>
      <c r="L124" s="36" t="s">
        <v>22</v>
      </c>
      <c r="M124" s="36" t="s">
        <v>23</v>
      </c>
      <c r="N124" s="36" t="s">
        <v>24</v>
      </c>
      <c r="O124" s="36" t="s">
        <v>25</v>
      </c>
      <c r="P124" s="36" t="s">
        <v>26</v>
      </c>
      <c r="Q124" s="36" t="s">
        <v>27</v>
      </c>
      <c r="R124" s="36" t="s">
        <v>28</v>
      </c>
      <c r="S124" s="36" t="s">
        <v>29</v>
      </c>
      <c r="T124" s="8"/>
    </row>
    <row r="125" spans="2:20" s="27" customFormat="1" x14ac:dyDescent="0.2">
      <c r="B125" s="6" t="s">
        <v>126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2:20" s="27" customFormat="1" x14ac:dyDescent="0.3">
      <c r="B126" s="8" t="s">
        <v>31</v>
      </c>
      <c r="C126" s="38" t="s">
        <v>48</v>
      </c>
      <c r="D126" s="38"/>
      <c r="E126" s="38"/>
      <c r="F126" s="38"/>
      <c r="G126" s="46">
        <v>100</v>
      </c>
      <c r="H126" s="51">
        <v>0.8</v>
      </c>
      <c r="I126" s="51">
        <v>0</v>
      </c>
      <c r="J126" s="51">
        <v>3.4</v>
      </c>
      <c r="K126" s="51">
        <v>16</v>
      </c>
      <c r="L126" s="52">
        <v>0.02</v>
      </c>
      <c r="M126" s="52">
        <v>0.02</v>
      </c>
      <c r="N126" s="52">
        <v>0.18</v>
      </c>
      <c r="O126" s="51">
        <v>2.7</v>
      </c>
      <c r="P126" s="51">
        <v>12.4</v>
      </c>
      <c r="Q126" s="51">
        <v>13.3</v>
      </c>
      <c r="R126" s="51">
        <v>40.020000000000003</v>
      </c>
      <c r="S126" s="51">
        <v>0.32</v>
      </c>
      <c r="T126" s="38" t="s">
        <v>49</v>
      </c>
    </row>
    <row r="127" spans="2:20" s="27" customFormat="1" x14ac:dyDescent="0.3">
      <c r="B127" s="8"/>
      <c r="C127" s="35" t="s">
        <v>127</v>
      </c>
      <c r="D127" s="45"/>
      <c r="E127" s="45"/>
      <c r="F127" s="45"/>
      <c r="G127" s="58" t="s">
        <v>128</v>
      </c>
      <c r="H127" s="42">
        <v>27.25</v>
      </c>
      <c r="I127" s="42">
        <v>31.55</v>
      </c>
      <c r="J127" s="42">
        <v>44.61</v>
      </c>
      <c r="K127" s="42">
        <v>571.20000000000005</v>
      </c>
      <c r="L127" s="43">
        <v>0.08</v>
      </c>
      <c r="M127" s="43">
        <v>0.16</v>
      </c>
      <c r="N127" s="43">
        <v>5.41</v>
      </c>
      <c r="O127" s="43">
        <v>1.34</v>
      </c>
      <c r="P127" s="43">
        <v>60.13</v>
      </c>
      <c r="Q127" s="43">
        <v>63.34</v>
      </c>
      <c r="R127" s="43">
        <v>265.73</v>
      </c>
      <c r="S127" s="42">
        <v>2.92</v>
      </c>
      <c r="T127" s="35" t="s">
        <v>129</v>
      </c>
    </row>
    <row r="128" spans="2:20" s="27" customFormat="1" ht="18" customHeight="1" x14ac:dyDescent="0.3">
      <c r="B128" s="8"/>
      <c r="C128" s="60" t="s">
        <v>40</v>
      </c>
      <c r="D128" s="61">
        <v>200</v>
      </c>
      <c r="E128" s="61">
        <v>0.1</v>
      </c>
      <c r="F128" s="61">
        <v>0</v>
      </c>
      <c r="G128" s="41" t="s">
        <v>41</v>
      </c>
      <c r="H128" s="42">
        <v>2</v>
      </c>
      <c r="I128" s="42">
        <v>0</v>
      </c>
      <c r="J128" s="42">
        <v>16</v>
      </c>
      <c r="K128" s="42">
        <v>65</v>
      </c>
      <c r="L128" s="43">
        <v>0</v>
      </c>
      <c r="M128" s="43">
        <v>0</v>
      </c>
      <c r="N128" s="43">
        <v>0.03</v>
      </c>
      <c r="O128" s="42">
        <v>2.83</v>
      </c>
      <c r="P128" s="42">
        <v>14.22</v>
      </c>
      <c r="Q128" s="42">
        <v>2.44</v>
      </c>
      <c r="R128" s="42">
        <v>4.4400000000000004</v>
      </c>
      <c r="S128" s="42">
        <v>0.36</v>
      </c>
      <c r="T128" s="38" t="s">
        <v>42</v>
      </c>
    </row>
    <row r="129" spans="2:20" s="27" customFormat="1" x14ac:dyDescent="0.2">
      <c r="B129" s="8"/>
      <c r="C129" s="38" t="s">
        <v>60</v>
      </c>
      <c r="D129" s="45"/>
      <c r="E129" s="45"/>
      <c r="F129" s="45"/>
      <c r="G129" s="46">
        <v>30</v>
      </c>
      <c r="H129" s="47">
        <v>2.37</v>
      </c>
      <c r="I129" s="47">
        <v>0.3</v>
      </c>
      <c r="J129" s="47">
        <v>14.5</v>
      </c>
      <c r="K129" s="47">
        <v>71</v>
      </c>
      <c r="L129" s="48">
        <v>0.05</v>
      </c>
      <c r="M129" s="48">
        <v>0.02</v>
      </c>
      <c r="N129" s="48">
        <v>0.48</v>
      </c>
      <c r="O129" s="47">
        <v>0</v>
      </c>
      <c r="P129" s="47">
        <v>6.9</v>
      </c>
      <c r="Q129" s="47">
        <v>9.9</v>
      </c>
      <c r="R129" s="47">
        <v>26.1</v>
      </c>
      <c r="S129" s="47">
        <v>0.6</v>
      </c>
      <c r="T129" s="35" t="s">
        <v>61</v>
      </c>
    </row>
    <row r="130" spans="2:20" s="27" customFormat="1" ht="16.5" customHeight="1" x14ac:dyDescent="0.2">
      <c r="B130" s="8"/>
      <c r="C130" s="38" t="s">
        <v>62</v>
      </c>
      <c r="D130" s="45"/>
      <c r="E130" s="45"/>
      <c r="F130" s="45"/>
      <c r="G130" s="46">
        <v>20</v>
      </c>
      <c r="H130" s="47">
        <v>1.32</v>
      </c>
      <c r="I130" s="47">
        <v>0.24</v>
      </c>
      <c r="J130" s="47">
        <v>8.6</v>
      </c>
      <c r="K130" s="47">
        <v>40.4</v>
      </c>
      <c r="L130" s="48">
        <v>0.03</v>
      </c>
      <c r="M130" s="48">
        <v>0.02</v>
      </c>
      <c r="N130" s="48">
        <v>0.14000000000000001</v>
      </c>
      <c r="O130" s="47">
        <v>0</v>
      </c>
      <c r="P130" s="47">
        <v>10.8</v>
      </c>
      <c r="Q130" s="47">
        <v>9.4</v>
      </c>
      <c r="R130" s="47">
        <v>31.6</v>
      </c>
      <c r="S130" s="47">
        <v>0.66</v>
      </c>
      <c r="T130" s="35" t="s">
        <v>63</v>
      </c>
    </row>
    <row r="131" spans="2:20" s="19" customFormat="1" x14ac:dyDescent="0.2">
      <c r="B131" s="8"/>
      <c r="C131" s="38" t="s">
        <v>46</v>
      </c>
      <c r="D131" s="38"/>
      <c r="E131" s="38"/>
      <c r="F131" s="38"/>
      <c r="G131" s="46">
        <v>652</v>
      </c>
      <c r="H131" s="50">
        <f t="shared" ref="H131:S131" si="15">H126+H127+H128+H129+H130</f>
        <v>33.74</v>
      </c>
      <c r="I131" s="50">
        <f t="shared" si="15"/>
        <v>32.090000000000003</v>
      </c>
      <c r="J131" s="50">
        <f t="shared" si="15"/>
        <v>87.109999999999985</v>
      </c>
      <c r="K131" s="50">
        <f t="shared" si="15"/>
        <v>763.6</v>
      </c>
      <c r="L131" s="50">
        <f t="shared" si="15"/>
        <v>0.18000000000000002</v>
      </c>
      <c r="M131" s="50">
        <f t="shared" si="15"/>
        <v>0.21999999999999997</v>
      </c>
      <c r="N131" s="50">
        <f t="shared" si="15"/>
        <v>6.2399999999999993</v>
      </c>
      <c r="O131" s="50">
        <f t="shared" si="15"/>
        <v>6.87</v>
      </c>
      <c r="P131" s="50">
        <f t="shared" si="15"/>
        <v>104.45</v>
      </c>
      <c r="Q131" s="50">
        <f t="shared" si="15"/>
        <v>98.38000000000001</v>
      </c>
      <c r="R131" s="50">
        <f t="shared" si="15"/>
        <v>367.89000000000004</v>
      </c>
      <c r="S131" s="50">
        <f t="shared" si="15"/>
        <v>4.8599999999999994</v>
      </c>
      <c r="T131" s="38"/>
    </row>
    <row r="132" spans="2:20" s="19" customFormat="1" x14ac:dyDescent="0.2">
      <c r="B132" s="8" t="s">
        <v>47</v>
      </c>
      <c r="C132" s="38" t="s">
        <v>130</v>
      </c>
      <c r="D132" s="38"/>
      <c r="E132" s="38"/>
      <c r="F132" s="38"/>
      <c r="G132" s="46" t="s">
        <v>53</v>
      </c>
      <c r="H132" s="40">
        <v>3.1</v>
      </c>
      <c r="I132" s="40">
        <v>4.4000000000000004</v>
      </c>
      <c r="J132" s="40">
        <v>6.5</v>
      </c>
      <c r="K132" s="40">
        <v>78</v>
      </c>
      <c r="L132" s="55">
        <v>0.11</v>
      </c>
      <c r="M132" s="55">
        <v>0.05</v>
      </c>
      <c r="N132" s="55">
        <v>0.67</v>
      </c>
      <c r="O132" s="40">
        <v>11</v>
      </c>
      <c r="P132" s="40">
        <v>21.45</v>
      </c>
      <c r="Q132" s="40">
        <v>20.8</v>
      </c>
      <c r="R132" s="40">
        <v>59.95</v>
      </c>
      <c r="S132" s="40">
        <v>0.68</v>
      </c>
      <c r="T132" s="35" t="s">
        <v>131</v>
      </c>
    </row>
    <row r="133" spans="2:20" s="27" customFormat="1" x14ac:dyDescent="0.3">
      <c r="B133" s="8"/>
      <c r="C133" s="38" t="s">
        <v>132</v>
      </c>
      <c r="D133" s="54"/>
      <c r="E133" s="54"/>
      <c r="F133" s="54"/>
      <c r="G133" s="46" t="s">
        <v>96</v>
      </c>
      <c r="H133" s="42">
        <v>2.1</v>
      </c>
      <c r="I133" s="42">
        <v>5.0999999999999996</v>
      </c>
      <c r="J133" s="42">
        <v>20.5</v>
      </c>
      <c r="K133" s="42">
        <v>136.25</v>
      </c>
      <c r="L133" s="43">
        <v>0.1</v>
      </c>
      <c r="M133" s="43">
        <v>0.06</v>
      </c>
      <c r="N133" s="43">
        <v>1.08</v>
      </c>
      <c r="O133" s="43">
        <v>7.54</v>
      </c>
      <c r="P133" s="43">
        <v>26.45</v>
      </c>
      <c r="Q133" s="43">
        <v>25.9</v>
      </c>
      <c r="R133" s="43">
        <v>71.95</v>
      </c>
      <c r="S133" s="42">
        <v>0.97</v>
      </c>
      <c r="T133" s="35" t="s">
        <v>133</v>
      </c>
    </row>
    <row r="134" spans="2:20" s="27" customFormat="1" x14ac:dyDescent="0.3">
      <c r="B134" s="8"/>
      <c r="C134" s="38" t="s">
        <v>134</v>
      </c>
      <c r="D134" s="54"/>
      <c r="E134" s="54"/>
      <c r="F134" s="54"/>
      <c r="G134" s="46" t="s">
        <v>53</v>
      </c>
      <c r="H134" s="42">
        <v>17.850000000000001</v>
      </c>
      <c r="I134" s="42">
        <v>3.67</v>
      </c>
      <c r="J134" s="42">
        <v>8.83</v>
      </c>
      <c r="K134" s="42">
        <v>140</v>
      </c>
      <c r="L134" s="43">
        <v>7.0000000000000007E-2</v>
      </c>
      <c r="M134" s="43">
        <v>0.04</v>
      </c>
      <c r="N134" s="43">
        <v>6.88</v>
      </c>
      <c r="O134" s="43">
        <v>0</v>
      </c>
      <c r="P134" s="43">
        <v>11.83</v>
      </c>
      <c r="Q134" s="43">
        <v>24.5</v>
      </c>
      <c r="R134" s="43">
        <v>129.83000000000001</v>
      </c>
      <c r="S134" s="42">
        <v>1.38</v>
      </c>
      <c r="T134" s="35" t="s">
        <v>135</v>
      </c>
    </row>
    <row r="135" spans="2:20" s="27" customFormat="1" x14ac:dyDescent="0.3">
      <c r="B135" s="8"/>
      <c r="C135" s="38" t="s">
        <v>136</v>
      </c>
      <c r="D135" s="45"/>
      <c r="E135" s="45"/>
      <c r="F135" s="45"/>
      <c r="G135" s="38">
        <v>180</v>
      </c>
      <c r="H135" s="42">
        <v>3.73</v>
      </c>
      <c r="I135" s="42">
        <v>4.8099999999999996</v>
      </c>
      <c r="J135" s="42">
        <v>24.12</v>
      </c>
      <c r="K135" s="42">
        <v>154.62</v>
      </c>
      <c r="L135" s="43">
        <v>0.05</v>
      </c>
      <c r="M135" s="43">
        <v>7.0000000000000007E-2</v>
      </c>
      <c r="N135" s="43">
        <v>1.22</v>
      </c>
      <c r="O135" s="42">
        <v>29.47</v>
      </c>
      <c r="P135" s="42">
        <v>100.44</v>
      </c>
      <c r="Q135" s="42">
        <v>35.46</v>
      </c>
      <c r="R135" s="42">
        <v>72.72</v>
      </c>
      <c r="S135" s="42">
        <v>1.35</v>
      </c>
      <c r="T135" s="38" t="s">
        <v>137</v>
      </c>
    </row>
    <row r="136" spans="2:20" s="27" customFormat="1" ht="16.5" customHeight="1" x14ac:dyDescent="0.2">
      <c r="B136" s="8"/>
      <c r="C136" s="38" t="s">
        <v>85</v>
      </c>
      <c r="D136" s="45"/>
      <c r="E136" s="45"/>
      <c r="F136" s="45"/>
      <c r="G136" s="46" t="s">
        <v>86</v>
      </c>
      <c r="H136" s="47">
        <v>0.1</v>
      </c>
      <c r="I136" s="47">
        <v>0</v>
      </c>
      <c r="J136" s="47">
        <v>15</v>
      </c>
      <c r="K136" s="47">
        <v>60</v>
      </c>
      <c r="L136" s="48">
        <v>0</v>
      </c>
      <c r="M136" s="48">
        <v>0</v>
      </c>
      <c r="N136" s="48">
        <v>0.02</v>
      </c>
      <c r="O136" s="47">
        <v>0.03</v>
      </c>
      <c r="P136" s="47">
        <v>1.1100000000000001</v>
      </c>
      <c r="Q136" s="47">
        <v>1.44</v>
      </c>
      <c r="R136" s="47">
        <v>2.78</v>
      </c>
      <c r="S136" s="47">
        <v>0.31</v>
      </c>
      <c r="T136" s="38" t="s">
        <v>87</v>
      </c>
    </row>
    <row r="137" spans="2:20" s="27" customFormat="1" ht="16.5" customHeight="1" x14ac:dyDescent="0.2">
      <c r="B137" s="8"/>
      <c r="C137" s="38" t="s">
        <v>60</v>
      </c>
      <c r="D137" s="45"/>
      <c r="E137" s="45"/>
      <c r="F137" s="45"/>
      <c r="G137" s="46">
        <v>30</v>
      </c>
      <c r="H137" s="47">
        <v>2.37</v>
      </c>
      <c r="I137" s="47">
        <v>0.3</v>
      </c>
      <c r="J137" s="47">
        <v>14.5</v>
      </c>
      <c r="K137" s="47">
        <v>71</v>
      </c>
      <c r="L137" s="48">
        <v>0.05</v>
      </c>
      <c r="M137" s="48">
        <v>0.02</v>
      </c>
      <c r="N137" s="48">
        <v>0.48</v>
      </c>
      <c r="O137" s="47">
        <v>0</v>
      </c>
      <c r="P137" s="47">
        <v>6.9</v>
      </c>
      <c r="Q137" s="47">
        <v>9.9</v>
      </c>
      <c r="R137" s="47">
        <v>26.1</v>
      </c>
      <c r="S137" s="47">
        <v>0.6</v>
      </c>
      <c r="T137" s="35" t="s">
        <v>61</v>
      </c>
    </row>
    <row r="138" spans="2:20" s="27" customFormat="1" ht="17.25" customHeight="1" x14ac:dyDescent="0.2">
      <c r="B138" s="8"/>
      <c r="C138" s="38" t="s">
        <v>62</v>
      </c>
      <c r="D138" s="45"/>
      <c r="E138" s="45"/>
      <c r="F138" s="45"/>
      <c r="G138" s="46">
        <v>20</v>
      </c>
      <c r="H138" s="47">
        <v>1.32</v>
      </c>
      <c r="I138" s="47">
        <v>0.24</v>
      </c>
      <c r="J138" s="47">
        <v>8.6</v>
      </c>
      <c r="K138" s="47">
        <v>40.4</v>
      </c>
      <c r="L138" s="48">
        <v>0.03</v>
      </c>
      <c r="M138" s="48">
        <v>0.02</v>
      </c>
      <c r="N138" s="48">
        <v>0.14000000000000001</v>
      </c>
      <c r="O138" s="47">
        <v>0</v>
      </c>
      <c r="P138" s="47">
        <v>10.8</v>
      </c>
      <c r="Q138" s="47">
        <v>9.4</v>
      </c>
      <c r="R138" s="47">
        <v>31.6</v>
      </c>
      <c r="S138" s="47">
        <v>0.66</v>
      </c>
      <c r="T138" s="35" t="s">
        <v>63</v>
      </c>
    </row>
    <row r="139" spans="2:20" s="27" customFormat="1" ht="17.25" customHeight="1" x14ac:dyDescent="0.2">
      <c r="B139" s="8"/>
      <c r="C139" s="38" t="s">
        <v>43</v>
      </c>
      <c r="D139" s="45"/>
      <c r="E139" s="45"/>
      <c r="F139" s="45"/>
      <c r="G139" s="46" t="s">
        <v>44</v>
      </c>
      <c r="H139" s="44">
        <v>0.8</v>
      </c>
      <c r="I139" s="44">
        <v>0</v>
      </c>
      <c r="J139" s="44">
        <v>25.2</v>
      </c>
      <c r="K139" s="44">
        <v>104</v>
      </c>
      <c r="L139" s="49">
        <v>0.08</v>
      </c>
      <c r="M139" s="49">
        <v>0.06</v>
      </c>
      <c r="N139" s="49">
        <v>0.4</v>
      </c>
      <c r="O139" s="49">
        <v>120</v>
      </c>
      <c r="P139" s="49">
        <v>68</v>
      </c>
      <c r="Q139" s="49">
        <v>26</v>
      </c>
      <c r="R139" s="49">
        <v>46</v>
      </c>
      <c r="S139" s="49">
        <v>0.6</v>
      </c>
      <c r="T139" s="35" t="s">
        <v>45</v>
      </c>
    </row>
    <row r="140" spans="2:20" s="19" customFormat="1" x14ac:dyDescent="0.2">
      <c r="B140" s="8"/>
      <c r="C140" s="38" t="s">
        <v>46</v>
      </c>
      <c r="D140" s="38"/>
      <c r="E140" s="38"/>
      <c r="F140" s="38"/>
      <c r="G140" s="46">
        <v>1055</v>
      </c>
      <c r="H140" s="50">
        <f t="shared" ref="H140:S140" si="16">H132+H138+H137+H136+H180+H134+H133+H135+H139</f>
        <v>31.470000000000002</v>
      </c>
      <c r="I140" s="50">
        <f t="shared" si="16"/>
        <v>18.52</v>
      </c>
      <c r="J140" s="50">
        <f t="shared" si="16"/>
        <v>138.25</v>
      </c>
      <c r="K140" s="50">
        <f t="shared" si="16"/>
        <v>844.27</v>
      </c>
      <c r="L140" s="50">
        <f t="shared" si="16"/>
        <v>0.49</v>
      </c>
      <c r="M140" s="50">
        <f t="shared" si="16"/>
        <v>0.32</v>
      </c>
      <c r="N140" s="50">
        <f t="shared" si="16"/>
        <v>10.910000000000002</v>
      </c>
      <c r="O140" s="50">
        <f t="shared" si="16"/>
        <v>168.07</v>
      </c>
      <c r="P140" s="50">
        <f t="shared" si="16"/>
        <v>248.08999999999997</v>
      </c>
      <c r="Q140" s="50">
        <f t="shared" si="16"/>
        <v>154.84</v>
      </c>
      <c r="R140" s="50">
        <f t="shared" si="16"/>
        <v>443.71000000000004</v>
      </c>
      <c r="S140" s="50">
        <f t="shared" si="16"/>
        <v>6.8599999999999994</v>
      </c>
      <c r="T140" s="38"/>
    </row>
    <row r="141" spans="2:20" s="19" customFormat="1" x14ac:dyDescent="0.2">
      <c r="B141" s="8"/>
      <c r="C141" s="38" t="s">
        <v>64</v>
      </c>
      <c r="D141" s="38"/>
      <c r="E141" s="38"/>
      <c r="F141" s="38"/>
      <c r="G141" s="46">
        <f t="shared" ref="G141:S141" si="17">G131+G140</f>
        <v>1707</v>
      </c>
      <c r="H141" s="50">
        <f t="shared" si="17"/>
        <v>65.210000000000008</v>
      </c>
      <c r="I141" s="50">
        <f t="shared" si="17"/>
        <v>50.61</v>
      </c>
      <c r="J141" s="50">
        <f t="shared" si="17"/>
        <v>225.35999999999999</v>
      </c>
      <c r="K141" s="50">
        <f t="shared" si="17"/>
        <v>1607.87</v>
      </c>
      <c r="L141" s="50">
        <f t="shared" si="17"/>
        <v>0.67</v>
      </c>
      <c r="M141" s="50">
        <f t="shared" si="17"/>
        <v>0.54</v>
      </c>
      <c r="N141" s="50">
        <f t="shared" si="17"/>
        <v>17.150000000000002</v>
      </c>
      <c r="O141" s="50">
        <f t="shared" si="17"/>
        <v>174.94</v>
      </c>
      <c r="P141" s="50">
        <f t="shared" si="17"/>
        <v>352.53999999999996</v>
      </c>
      <c r="Q141" s="50">
        <f t="shared" si="17"/>
        <v>253.22000000000003</v>
      </c>
      <c r="R141" s="50">
        <f t="shared" si="17"/>
        <v>811.60000000000014</v>
      </c>
      <c r="S141" s="50">
        <f t="shared" si="17"/>
        <v>11.719999999999999</v>
      </c>
      <c r="T141" s="38"/>
    </row>
    <row r="142" spans="2:20" s="27" customFormat="1" ht="7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2:20" s="19" customFormat="1" ht="20.65" customHeight="1" x14ac:dyDescent="0.2">
      <c r="B143" s="8" t="s">
        <v>11</v>
      </c>
      <c r="C143" s="8" t="s">
        <v>12</v>
      </c>
      <c r="D143" s="35"/>
      <c r="E143" s="35"/>
      <c r="F143" s="35"/>
      <c r="G143" s="8" t="s">
        <v>13</v>
      </c>
      <c r="H143" s="7" t="s">
        <v>14</v>
      </c>
      <c r="I143" s="7" t="s">
        <v>15</v>
      </c>
      <c r="J143" s="7" t="s">
        <v>16</v>
      </c>
      <c r="K143" s="7" t="s">
        <v>17</v>
      </c>
      <c r="L143" s="7" t="s">
        <v>18</v>
      </c>
      <c r="M143" s="7"/>
      <c r="N143" s="7"/>
      <c r="O143" s="7"/>
      <c r="P143" s="7" t="s">
        <v>19</v>
      </c>
      <c r="Q143" s="7"/>
      <c r="R143" s="7"/>
      <c r="S143" s="7"/>
      <c r="T143" s="8" t="s">
        <v>20</v>
      </c>
    </row>
    <row r="144" spans="2:20" s="19" customFormat="1" ht="11.45" customHeight="1" x14ac:dyDescent="0.2">
      <c r="B144" s="8"/>
      <c r="C144" s="8"/>
      <c r="D144" s="37"/>
      <c r="E144" s="37"/>
      <c r="F144" s="37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8"/>
    </row>
    <row r="145" spans="2:20" s="19" customFormat="1" ht="27.6" customHeight="1" x14ac:dyDescent="0.2">
      <c r="B145" s="8"/>
      <c r="C145" s="8"/>
      <c r="D145" s="37"/>
      <c r="E145" s="37"/>
      <c r="F145" s="37"/>
      <c r="G145" s="37" t="s">
        <v>21</v>
      </c>
      <c r="H145" s="7"/>
      <c r="I145" s="7"/>
      <c r="J145" s="7"/>
      <c r="K145" s="7"/>
      <c r="L145" s="36" t="s">
        <v>22</v>
      </c>
      <c r="M145" s="36" t="s">
        <v>23</v>
      </c>
      <c r="N145" s="36" t="s">
        <v>24</v>
      </c>
      <c r="O145" s="36" t="s">
        <v>25</v>
      </c>
      <c r="P145" s="36" t="s">
        <v>26</v>
      </c>
      <c r="Q145" s="36" t="s">
        <v>27</v>
      </c>
      <c r="R145" s="36" t="s">
        <v>28</v>
      </c>
      <c r="S145" s="36" t="s">
        <v>29</v>
      </c>
      <c r="T145" s="8"/>
    </row>
    <row r="146" spans="2:20" s="27" customFormat="1" x14ac:dyDescent="0.2">
      <c r="B146" s="6" t="s">
        <v>138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s="27" customFormat="1" x14ac:dyDescent="0.2">
      <c r="B147" s="8" t="s">
        <v>31</v>
      </c>
      <c r="C147" s="38" t="s">
        <v>139</v>
      </c>
      <c r="D147" s="45"/>
      <c r="E147" s="45"/>
      <c r="F147" s="45"/>
      <c r="G147" s="58" t="s">
        <v>33</v>
      </c>
      <c r="H147" s="47">
        <v>6</v>
      </c>
      <c r="I147" s="47">
        <v>3</v>
      </c>
      <c r="J147" s="47">
        <v>43.4</v>
      </c>
      <c r="K147" s="47">
        <v>225</v>
      </c>
      <c r="L147" s="48">
        <v>0.04</v>
      </c>
      <c r="M147" s="48">
        <v>0.02</v>
      </c>
      <c r="N147" s="48">
        <v>0.36</v>
      </c>
      <c r="O147" s="47">
        <v>0</v>
      </c>
      <c r="P147" s="47">
        <v>8</v>
      </c>
      <c r="Q147" s="47">
        <v>5.5</v>
      </c>
      <c r="R147" s="47">
        <v>27.6</v>
      </c>
      <c r="S147" s="47">
        <v>0.32</v>
      </c>
      <c r="T147" s="35" t="s">
        <v>140</v>
      </c>
    </row>
    <row r="148" spans="2:20" s="27" customFormat="1" x14ac:dyDescent="0.2">
      <c r="B148" s="8"/>
      <c r="C148" s="35" t="s">
        <v>35</v>
      </c>
      <c r="D148" s="40"/>
      <c r="E148" s="40"/>
      <c r="F148" s="40"/>
      <c r="G148" s="38">
        <v>15</v>
      </c>
      <c r="H148" s="44">
        <v>3.48</v>
      </c>
      <c r="I148" s="44">
        <v>4.43</v>
      </c>
      <c r="J148" s="44">
        <v>0</v>
      </c>
      <c r="K148" s="44">
        <v>54</v>
      </c>
      <c r="L148" s="44">
        <v>0.01</v>
      </c>
      <c r="M148" s="44">
        <v>0.05</v>
      </c>
      <c r="N148" s="44">
        <v>0.03</v>
      </c>
      <c r="O148" s="44">
        <v>0.11</v>
      </c>
      <c r="P148" s="44">
        <v>132</v>
      </c>
      <c r="Q148" s="44">
        <v>5.3</v>
      </c>
      <c r="R148" s="44">
        <v>75</v>
      </c>
      <c r="S148" s="44">
        <v>0.15</v>
      </c>
      <c r="T148" s="35" t="s">
        <v>36</v>
      </c>
    </row>
    <row r="149" spans="2:20" s="27" customFormat="1" x14ac:dyDescent="0.2">
      <c r="B149" s="8"/>
      <c r="C149" s="35" t="s">
        <v>141</v>
      </c>
      <c r="D149" s="40"/>
      <c r="E149" s="40"/>
      <c r="F149" s="40"/>
      <c r="G149" s="41" t="s">
        <v>38</v>
      </c>
      <c r="H149" s="44">
        <v>2.75</v>
      </c>
      <c r="I149" s="44">
        <v>0.55000000000000004</v>
      </c>
      <c r="J149" s="44">
        <v>26.8</v>
      </c>
      <c r="K149" s="44">
        <v>139</v>
      </c>
      <c r="L149" s="63">
        <v>0.01</v>
      </c>
      <c r="M149" s="63">
        <v>0.01</v>
      </c>
      <c r="N149" s="63">
        <v>0.42</v>
      </c>
      <c r="O149" s="63">
        <v>0</v>
      </c>
      <c r="P149" s="63">
        <v>2.2999999999999998</v>
      </c>
      <c r="Q149" s="63">
        <v>8.3000000000000007</v>
      </c>
      <c r="R149" s="63">
        <v>21</v>
      </c>
      <c r="S149" s="63">
        <v>0.4</v>
      </c>
      <c r="T149" s="35" t="s">
        <v>74</v>
      </c>
    </row>
    <row r="150" spans="2:20" s="27" customFormat="1" x14ac:dyDescent="0.2">
      <c r="B150" s="8"/>
      <c r="C150" s="38" t="s">
        <v>142</v>
      </c>
      <c r="D150" s="45"/>
      <c r="E150" s="45"/>
      <c r="F150" s="45"/>
      <c r="G150" s="46">
        <v>200</v>
      </c>
      <c r="H150" s="40">
        <v>3.58</v>
      </c>
      <c r="I150" s="40">
        <v>2.68</v>
      </c>
      <c r="J150" s="40">
        <v>28.34</v>
      </c>
      <c r="K150" s="40">
        <v>151.80000000000001</v>
      </c>
      <c r="L150" s="55">
        <v>0.04</v>
      </c>
      <c r="M150" s="55">
        <v>0.15</v>
      </c>
      <c r="N150" s="55">
        <v>0.11</v>
      </c>
      <c r="O150" s="40">
        <v>1.31</v>
      </c>
      <c r="P150" s="40">
        <v>125.73</v>
      </c>
      <c r="Q150" s="40">
        <v>14</v>
      </c>
      <c r="R150" s="40">
        <v>90</v>
      </c>
      <c r="S150" s="40">
        <v>0.13</v>
      </c>
      <c r="T150" s="35" t="s">
        <v>143</v>
      </c>
    </row>
    <row r="151" spans="2:20" s="27" customFormat="1" x14ac:dyDescent="0.2">
      <c r="B151" s="8"/>
      <c r="C151" s="38" t="s">
        <v>43</v>
      </c>
      <c r="D151" s="45"/>
      <c r="E151" s="45"/>
      <c r="F151" s="45"/>
      <c r="G151" s="46" t="s">
        <v>44</v>
      </c>
      <c r="H151" s="44">
        <v>0.8</v>
      </c>
      <c r="I151" s="44">
        <v>0</v>
      </c>
      <c r="J151" s="44">
        <v>25.2</v>
      </c>
      <c r="K151" s="44">
        <v>104</v>
      </c>
      <c r="L151" s="49">
        <v>0.08</v>
      </c>
      <c r="M151" s="49">
        <v>0.06</v>
      </c>
      <c r="N151" s="49">
        <v>0.4</v>
      </c>
      <c r="O151" s="49">
        <v>120</v>
      </c>
      <c r="P151" s="49">
        <v>68</v>
      </c>
      <c r="Q151" s="49">
        <v>26</v>
      </c>
      <c r="R151" s="49">
        <v>46</v>
      </c>
      <c r="S151" s="49">
        <v>0.6</v>
      </c>
      <c r="T151" s="35" t="s">
        <v>45</v>
      </c>
    </row>
    <row r="152" spans="2:20" s="19" customFormat="1" x14ac:dyDescent="0.2">
      <c r="B152" s="8"/>
      <c r="C152" s="38" t="s">
        <v>46</v>
      </c>
      <c r="D152" s="38"/>
      <c r="E152" s="38"/>
      <c r="F152" s="38"/>
      <c r="G152" s="46">
        <v>620</v>
      </c>
      <c r="H152" s="50">
        <f t="shared" ref="H152:S152" si="18">H148+H147+H149+H150+H151</f>
        <v>16.61</v>
      </c>
      <c r="I152" s="50">
        <f t="shared" si="18"/>
        <v>10.66</v>
      </c>
      <c r="J152" s="50">
        <f t="shared" si="18"/>
        <v>123.74000000000001</v>
      </c>
      <c r="K152" s="50">
        <f t="shared" si="18"/>
        <v>673.8</v>
      </c>
      <c r="L152" s="50">
        <f t="shared" si="18"/>
        <v>0.18</v>
      </c>
      <c r="M152" s="50">
        <f t="shared" si="18"/>
        <v>0.28999999999999998</v>
      </c>
      <c r="N152" s="50">
        <f t="shared" si="18"/>
        <v>1.32</v>
      </c>
      <c r="O152" s="50">
        <f t="shared" si="18"/>
        <v>121.42</v>
      </c>
      <c r="P152" s="50">
        <f t="shared" si="18"/>
        <v>336.03000000000003</v>
      </c>
      <c r="Q152" s="50">
        <f t="shared" si="18"/>
        <v>59.1</v>
      </c>
      <c r="R152" s="50">
        <f t="shared" si="18"/>
        <v>259.60000000000002</v>
      </c>
      <c r="S152" s="50">
        <f t="shared" si="18"/>
        <v>1.6</v>
      </c>
      <c r="T152" s="38"/>
    </row>
    <row r="153" spans="2:20" s="19" customFormat="1" x14ac:dyDescent="0.2">
      <c r="B153" s="8" t="s">
        <v>47</v>
      </c>
      <c r="C153" s="38" t="s">
        <v>94</v>
      </c>
      <c r="D153" s="38"/>
      <c r="E153" s="38"/>
      <c r="F153" s="38"/>
      <c r="G153" s="46">
        <v>100</v>
      </c>
      <c r="H153" s="40">
        <v>2.1</v>
      </c>
      <c r="I153" s="40">
        <v>6.8</v>
      </c>
      <c r="J153" s="40">
        <v>13.8</v>
      </c>
      <c r="K153" s="40">
        <v>125</v>
      </c>
      <c r="L153" s="55">
        <v>0.05</v>
      </c>
      <c r="M153" s="55">
        <v>7.0000000000000007E-2</v>
      </c>
      <c r="N153" s="55">
        <v>0.5</v>
      </c>
      <c r="O153" s="40">
        <v>5.12</v>
      </c>
      <c r="P153" s="40">
        <v>30.63</v>
      </c>
      <c r="Q153" s="40">
        <v>41.29</v>
      </c>
      <c r="R153" s="40">
        <v>70</v>
      </c>
      <c r="S153" s="40">
        <v>1.22</v>
      </c>
      <c r="T153" s="35" t="s">
        <v>76</v>
      </c>
    </row>
    <row r="154" spans="2:20" s="27" customFormat="1" x14ac:dyDescent="0.2">
      <c r="B154" s="8"/>
      <c r="C154" s="38" t="s">
        <v>144</v>
      </c>
      <c r="D154" s="45"/>
      <c r="E154" s="45"/>
      <c r="F154" s="45"/>
      <c r="G154" s="46">
        <v>250</v>
      </c>
      <c r="H154" s="47">
        <v>2</v>
      </c>
      <c r="I154" s="47">
        <v>2.73</v>
      </c>
      <c r="J154" s="47">
        <v>20.93</v>
      </c>
      <c r="K154" s="47">
        <v>116.25</v>
      </c>
      <c r="L154" s="48">
        <v>0.1</v>
      </c>
      <c r="M154" s="48">
        <v>0.06</v>
      </c>
      <c r="N154" s="48">
        <v>1.06</v>
      </c>
      <c r="O154" s="48">
        <v>8.25</v>
      </c>
      <c r="P154" s="48">
        <v>23.05</v>
      </c>
      <c r="Q154" s="48">
        <v>25</v>
      </c>
      <c r="R154" s="48">
        <v>62.55</v>
      </c>
      <c r="S154" s="47">
        <v>0.88</v>
      </c>
      <c r="T154" s="35" t="s">
        <v>78</v>
      </c>
    </row>
    <row r="155" spans="2:20" s="27" customFormat="1" x14ac:dyDescent="0.3">
      <c r="B155" s="8"/>
      <c r="C155" s="38" t="s">
        <v>145</v>
      </c>
      <c r="D155" s="45"/>
      <c r="E155" s="45"/>
      <c r="F155" s="45"/>
      <c r="G155" s="58" t="s">
        <v>146</v>
      </c>
      <c r="H155" s="42">
        <v>4</v>
      </c>
      <c r="I155" s="42">
        <v>5.67</v>
      </c>
      <c r="J155" s="42">
        <v>22.59</v>
      </c>
      <c r="K155" s="42">
        <v>157.22</v>
      </c>
      <c r="L155" s="43">
        <v>0.1</v>
      </c>
      <c r="M155" s="43">
        <v>7.0000000000000007E-2</v>
      </c>
      <c r="N155" s="43">
        <v>0.78</v>
      </c>
      <c r="O155" s="43">
        <v>6.99</v>
      </c>
      <c r="P155" s="43">
        <v>55.83</v>
      </c>
      <c r="Q155" s="43">
        <v>38.33</v>
      </c>
      <c r="R155" s="43">
        <v>108.81</v>
      </c>
      <c r="S155" s="42">
        <v>1.9</v>
      </c>
      <c r="T155" s="35" t="s">
        <v>147</v>
      </c>
    </row>
    <row r="156" spans="2:20" s="27" customFormat="1" x14ac:dyDescent="0.3">
      <c r="B156" s="8"/>
      <c r="C156" s="38" t="s">
        <v>148</v>
      </c>
      <c r="D156" s="45"/>
      <c r="E156" s="45"/>
      <c r="F156" s="45"/>
      <c r="G156" s="46">
        <v>50</v>
      </c>
      <c r="H156" s="42">
        <v>0.9</v>
      </c>
      <c r="I156" s="42">
        <v>2.61</v>
      </c>
      <c r="J156" s="42">
        <v>3.83</v>
      </c>
      <c r="K156" s="42">
        <v>42.5</v>
      </c>
      <c r="L156" s="43">
        <v>0.01</v>
      </c>
      <c r="M156" s="43">
        <v>0.02</v>
      </c>
      <c r="N156" s="43">
        <v>0.11</v>
      </c>
      <c r="O156" s="43">
        <v>0.67</v>
      </c>
      <c r="P156" s="43">
        <v>14.62</v>
      </c>
      <c r="Q156" s="43">
        <v>7.9</v>
      </c>
      <c r="R156" s="43">
        <v>14.69</v>
      </c>
      <c r="S156" s="42">
        <v>0.2</v>
      </c>
      <c r="T156" s="35" t="s">
        <v>149</v>
      </c>
    </row>
    <row r="157" spans="2:20" s="64" customFormat="1" x14ac:dyDescent="0.3">
      <c r="B157" s="8"/>
      <c r="C157" s="38" t="s">
        <v>55</v>
      </c>
      <c r="D157" s="53"/>
      <c r="E157" s="53"/>
      <c r="F157" s="53"/>
      <c r="G157" s="38">
        <v>180</v>
      </c>
      <c r="H157" s="42">
        <v>9.02</v>
      </c>
      <c r="I157" s="42">
        <v>7.54</v>
      </c>
      <c r="J157" s="42">
        <v>48.87</v>
      </c>
      <c r="K157" s="42">
        <v>299.52</v>
      </c>
      <c r="L157" s="43">
        <v>0.25</v>
      </c>
      <c r="M157" s="43">
        <v>0.14000000000000001</v>
      </c>
      <c r="N157" s="43">
        <v>2.97</v>
      </c>
      <c r="O157" s="42">
        <v>0</v>
      </c>
      <c r="P157" s="42">
        <v>17.78</v>
      </c>
      <c r="Q157" s="42">
        <v>162.99</v>
      </c>
      <c r="R157" s="42">
        <v>244.71</v>
      </c>
      <c r="S157" s="42">
        <v>5.47</v>
      </c>
      <c r="T157" s="35" t="s">
        <v>57</v>
      </c>
    </row>
    <row r="158" spans="2:20" s="27" customFormat="1" x14ac:dyDescent="0.3">
      <c r="B158" s="8"/>
      <c r="C158" s="35" t="s">
        <v>70</v>
      </c>
      <c r="D158" s="53"/>
      <c r="E158" s="53"/>
      <c r="F158" s="53"/>
      <c r="G158" s="46">
        <v>200</v>
      </c>
      <c r="H158" s="42">
        <v>0.08</v>
      </c>
      <c r="I158" s="42">
        <v>0</v>
      </c>
      <c r="J158" s="42">
        <v>21.82</v>
      </c>
      <c r="K158" s="42">
        <v>87.6</v>
      </c>
      <c r="L158" s="43">
        <v>0</v>
      </c>
      <c r="M158" s="43">
        <v>0.01</v>
      </c>
      <c r="N158" s="43">
        <v>0.13</v>
      </c>
      <c r="O158" s="42">
        <v>0.4</v>
      </c>
      <c r="P158" s="42">
        <v>31.82</v>
      </c>
      <c r="Q158" s="42">
        <v>6</v>
      </c>
      <c r="R158" s="42">
        <v>15.4</v>
      </c>
      <c r="S158" s="42">
        <v>1.25</v>
      </c>
      <c r="T158" s="35" t="s">
        <v>71</v>
      </c>
    </row>
    <row r="159" spans="2:20" s="27" customFormat="1" x14ac:dyDescent="0.2">
      <c r="B159" s="8"/>
      <c r="C159" s="38" t="s">
        <v>60</v>
      </c>
      <c r="D159" s="45"/>
      <c r="E159" s="45"/>
      <c r="F159" s="45"/>
      <c r="G159" s="46">
        <v>30</v>
      </c>
      <c r="H159" s="47">
        <v>2.37</v>
      </c>
      <c r="I159" s="47">
        <v>0.3</v>
      </c>
      <c r="J159" s="47">
        <v>14.5</v>
      </c>
      <c r="K159" s="47">
        <v>71</v>
      </c>
      <c r="L159" s="48">
        <v>0.05</v>
      </c>
      <c r="M159" s="48">
        <v>0.02</v>
      </c>
      <c r="N159" s="48">
        <v>0.48</v>
      </c>
      <c r="O159" s="47">
        <v>0</v>
      </c>
      <c r="P159" s="47">
        <v>6.9</v>
      </c>
      <c r="Q159" s="47">
        <v>9.9</v>
      </c>
      <c r="R159" s="47">
        <v>26.1</v>
      </c>
      <c r="S159" s="47">
        <v>0.6</v>
      </c>
      <c r="T159" s="35" t="s">
        <v>61</v>
      </c>
    </row>
    <row r="160" spans="2:20" s="27" customFormat="1" x14ac:dyDescent="0.2">
      <c r="B160" s="8"/>
      <c r="C160" s="38" t="s">
        <v>62</v>
      </c>
      <c r="D160" s="45"/>
      <c r="E160" s="45"/>
      <c r="F160" s="45"/>
      <c r="G160" s="46">
        <v>20</v>
      </c>
      <c r="H160" s="47">
        <v>1.32</v>
      </c>
      <c r="I160" s="47">
        <v>0.24</v>
      </c>
      <c r="J160" s="47">
        <v>8.6</v>
      </c>
      <c r="K160" s="47">
        <v>40.4</v>
      </c>
      <c r="L160" s="48">
        <v>0.03</v>
      </c>
      <c r="M160" s="48">
        <v>0.02</v>
      </c>
      <c r="N160" s="48">
        <v>0.14000000000000001</v>
      </c>
      <c r="O160" s="47">
        <v>0</v>
      </c>
      <c r="P160" s="47">
        <v>10.8</v>
      </c>
      <c r="Q160" s="47">
        <v>9.4</v>
      </c>
      <c r="R160" s="47">
        <v>31.6</v>
      </c>
      <c r="S160" s="47">
        <v>0.66</v>
      </c>
      <c r="T160" s="35" t="s">
        <v>63</v>
      </c>
    </row>
    <row r="161" spans="1:67" s="19" customFormat="1" x14ac:dyDescent="0.2">
      <c r="B161" s="8"/>
      <c r="C161" s="38" t="s">
        <v>46</v>
      </c>
      <c r="D161" s="38"/>
      <c r="E161" s="38"/>
      <c r="F161" s="38"/>
      <c r="G161" s="46">
        <v>930</v>
      </c>
      <c r="H161" s="50">
        <f t="shared" ref="H161:S161" si="19">H153+H154+H155+H160+H159+H158+H157+H156+H177</f>
        <v>23.39</v>
      </c>
      <c r="I161" s="50">
        <f t="shared" si="19"/>
        <v>30.82</v>
      </c>
      <c r="J161" s="50">
        <f t="shared" si="19"/>
        <v>166.44000000000003</v>
      </c>
      <c r="K161" s="50">
        <f t="shared" si="19"/>
        <v>1036.24</v>
      </c>
      <c r="L161" s="50">
        <f t="shared" si="19"/>
        <v>0.65000000000000013</v>
      </c>
      <c r="M161" s="50">
        <f t="shared" si="19"/>
        <v>0.46</v>
      </c>
      <c r="N161" s="50">
        <f t="shared" si="19"/>
        <v>6.98</v>
      </c>
      <c r="O161" s="50">
        <f t="shared" si="19"/>
        <v>39.9</v>
      </c>
      <c r="P161" s="50">
        <f t="shared" si="19"/>
        <v>234.76</v>
      </c>
      <c r="Q161" s="50">
        <f t="shared" si="19"/>
        <v>323.06</v>
      </c>
      <c r="R161" s="50">
        <f t="shared" si="19"/>
        <v>621.49000000000012</v>
      </c>
      <c r="S161" s="50">
        <f t="shared" si="19"/>
        <v>12.98</v>
      </c>
      <c r="T161" s="38"/>
    </row>
    <row r="162" spans="1:67" s="19" customFormat="1" x14ac:dyDescent="0.2">
      <c r="B162" s="8"/>
      <c r="C162" s="38" t="s">
        <v>64</v>
      </c>
      <c r="D162" s="38"/>
      <c r="E162" s="38"/>
      <c r="F162" s="38"/>
      <c r="G162" s="46">
        <f t="shared" ref="G162:S162" si="20">G152+G161</f>
        <v>1550</v>
      </c>
      <c r="H162" s="50">
        <f t="shared" si="20"/>
        <v>40</v>
      </c>
      <c r="I162" s="50">
        <f t="shared" si="20"/>
        <v>41.480000000000004</v>
      </c>
      <c r="J162" s="50">
        <f t="shared" si="20"/>
        <v>290.18000000000006</v>
      </c>
      <c r="K162" s="50">
        <f t="shared" si="20"/>
        <v>1710.04</v>
      </c>
      <c r="L162" s="50">
        <f t="shared" si="20"/>
        <v>0.83000000000000007</v>
      </c>
      <c r="M162" s="50">
        <f t="shared" si="20"/>
        <v>0.75</v>
      </c>
      <c r="N162" s="50">
        <f t="shared" si="20"/>
        <v>8.3000000000000007</v>
      </c>
      <c r="O162" s="50">
        <f t="shared" si="20"/>
        <v>161.32</v>
      </c>
      <c r="P162" s="50">
        <f t="shared" si="20"/>
        <v>570.79</v>
      </c>
      <c r="Q162" s="50">
        <f t="shared" si="20"/>
        <v>382.16</v>
      </c>
      <c r="R162" s="50">
        <f t="shared" si="20"/>
        <v>881.09000000000015</v>
      </c>
      <c r="S162" s="50">
        <f t="shared" si="20"/>
        <v>14.58</v>
      </c>
      <c r="T162" s="38"/>
    </row>
    <row r="163" spans="1:67" s="27" customFormat="1" ht="63.2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67" s="19" customFormat="1" ht="16.5" customHeight="1" x14ac:dyDescent="0.2">
      <c r="B164" s="8" t="s">
        <v>11</v>
      </c>
      <c r="C164" s="8" t="s">
        <v>12</v>
      </c>
      <c r="D164" s="35"/>
      <c r="E164" s="35"/>
      <c r="F164" s="35"/>
      <c r="G164" s="8" t="s">
        <v>13</v>
      </c>
      <c r="H164" s="7" t="s">
        <v>14</v>
      </c>
      <c r="I164" s="7" t="s">
        <v>15</v>
      </c>
      <c r="J164" s="7" t="s">
        <v>16</v>
      </c>
      <c r="K164" s="7" t="s">
        <v>17</v>
      </c>
      <c r="L164" s="7" t="s">
        <v>18</v>
      </c>
      <c r="M164" s="7"/>
      <c r="N164" s="7"/>
      <c r="O164" s="7"/>
      <c r="P164" s="7" t="s">
        <v>19</v>
      </c>
      <c r="Q164" s="7"/>
      <c r="R164" s="7"/>
      <c r="S164" s="7"/>
      <c r="T164" s="8" t="s">
        <v>20</v>
      </c>
    </row>
    <row r="165" spans="1:67" s="19" customFormat="1" ht="11.45" customHeight="1" x14ac:dyDescent="0.2">
      <c r="B165" s="8"/>
      <c r="C165" s="8"/>
      <c r="D165" s="37"/>
      <c r="E165" s="37"/>
      <c r="F165" s="37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8"/>
    </row>
    <row r="166" spans="1:67" s="19" customFormat="1" ht="26.45" customHeight="1" x14ac:dyDescent="0.2">
      <c r="B166" s="8"/>
      <c r="C166" s="8"/>
      <c r="D166" s="37"/>
      <c r="E166" s="37"/>
      <c r="F166" s="37"/>
      <c r="G166" s="37" t="s">
        <v>21</v>
      </c>
      <c r="H166" s="7"/>
      <c r="I166" s="7"/>
      <c r="J166" s="7"/>
      <c r="K166" s="7"/>
      <c r="L166" s="36" t="s">
        <v>22</v>
      </c>
      <c r="M166" s="36" t="s">
        <v>23</v>
      </c>
      <c r="N166" s="36" t="s">
        <v>24</v>
      </c>
      <c r="O166" s="36" t="s">
        <v>25</v>
      </c>
      <c r="P166" s="36" t="s">
        <v>26</v>
      </c>
      <c r="Q166" s="36" t="s">
        <v>27</v>
      </c>
      <c r="R166" s="36" t="s">
        <v>28</v>
      </c>
      <c r="S166" s="36" t="s">
        <v>29</v>
      </c>
      <c r="T166" s="8"/>
    </row>
    <row r="167" spans="1:67" s="27" customFormat="1" x14ac:dyDescent="0.2">
      <c r="B167" s="6" t="s">
        <v>150</v>
      </c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67" s="27" customFormat="1" x14ac:dyDescent="0.3">
      <c r="B168" s="8" t="s">
        <v>31</v>
      </c>
      <c r="C168" s="56" t="s">
        <v>79</v>
      </c>
      <c r="D168" s="54"/>
      <c r="E168" s="54"/>
      <c r="F168" s="54"/>
      <c r="G168" s="38">
        <v>100</v>
      </c>
      <c r="H168" s="42">
        <v>11.88</v>
      </c>
      <c r="I168" s="42">
        <v>17.260000000000002</v>
      </c>
      <c r="J168" s="42">
        <v>17.68</v>
      </c>
      <c r="K168" s="42">
        <v>272.92</v>
      </c>
      <c r="L168" s="43">
        <v>0.11</v>
      </c>
      <c r="M168" s="43">
        <v>0.16</v>
      </c>
      <c r="N168" s="43">
        <v>3.55</v>
      </c>
      <c r="O168" s="43">
        <v>1.1000000000000001</v>
      </c>
      <c r="P168" s="43">
        <v>57.66</v>
      </c>
      <c r="Q168" s="43">
        <v>26.64</v>
      </c>
      <c r="R168" s="43">
        <v>157.69999999999999</v>
      </c>
      <c r="S168" s="42">
        <v>2.08</v>
      </c>
      <c r="T168" s="35" t="s">
        <v>80</v>
      </c>
    </row>
    <row r="169" spans="1:67" s="27" customFormat="1" x14ac:dyDescent="0.3">
      <c r="A169" s="64"/>
      <c r="B169" s="8"/>
      <c r="C169" s="38" t="s">
        <v>148</v>
      </c>
      <c r="D169" s="54"/>
      <c r="E169" s="54"/>
      <c r="F169" s="54"/>
      <c r="G169" s="38">
        <v>50</v>
      </c>
      <c r="H169" s="42">
        <v>0.9</v>
      </c>
      <c r="I169" s="42">
        <v>2.61</v>
      </c>
      <c r="J169" s="42">
        <v>3.83</v>
      </c>
      <c r="K169" s="42">
        <v>42.5</v>
      </c>
      <c r="L169" s="43">
        <v>0.01</v>
      </c>
      <c r="M169" s="43">
        <v>0.02</v>
      </c>
      <c r="N169" s="43">
        <v>0.11</v>
      </c>
      <c r="O169" s="43">
        <v>0.67</v>
      </c>
      <c r="P169" s="43">
        <v>14.62</v>
      </c>
      <c r="Q169" s="43">
        <v>7.9</v>
      </c>
      <c r="R169" s="43">
        <v>14.69</v>
      </c>
      <c r="S169" s="42">
        <v>0.2</v>
      </c>
      <c r="T169" s="38" t="s">
        <v>82</v>
      </c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</row>
    <row r="170" spans="1:67" s="27" customFormat="1" x14ac:dyDescent="0.3">
      <c r="B170" s="8"/>
      <c r="C170" s="38" t="s">
        <v>68</v>
      </c>
      <c r="D170" s="54"/>
      <c r="E170" s="54"/>
      <c r="F170" s="54"/>
      <c r="G170" s="38" t="s">
        <v>56</v>
      </c>
      <c r="H170" s="42">
        <v>6.48</v>
      </c>
      <c r="I170" s="42">
        <v>7.56</v>
      </c>
      <c r="J170" s="42">
        <v>43.92</v>
      </c>
      <c r="K170" s="42">
        <v>270</v>
      </c>
      <c r="L170" s="43">
        <v>7.0000000000000007E-2</v>
      </c>
      <c r="M170" s="43">
        <v>0.03</v>
      </c>
      <c r="N170" s="43">
        <v>0.93</v>
      </c>
      <c r="O170" s="42">
        <v>0</v>
      </c>
      <c r="P170" s="42">
        <v>5.83</v>
      </c>
      <c r="Q170" s="42">
        <v>25.34</v>
      </c>
      <c r="R170" s="42">
        <v>44.6</v>
      </c>
      <c r="S170" s="42">
        <v>1.33</v>
      </c>
      <c r="T170" s="38" t="s">
        <v>69</v>
      </c>
    </row>
    <row r="171" spans="1:67" s="27" customFormat="1" x14ac:dyDescent="0.3">
      <c r="B171" s="8"/>
      <c r="C171" s="35" t="s">
        <v>124</v>
      </c>
      <c r="D171" s="53"/>
      <c r="E171" s="53"/>
      <c r="F171" s="53">
        <v>8.7999999999999995E-2</v>
      </c>
      <c r="G171" s="62">
        <v>200</v>
      </c>
      <c r="H171" s="51">
        <v>0.12</v>
      </c>
      <c r="I171" s="42">
        <v>0</v>
      </c>
      <c r="J171" s="51">
        <v>30.12</v>
      </c>
      <c r="K171" s="51">
        <v>121</v>
      </c>
      <c r="L171" s="52">
        <v>0.01</v>
      </c>
      <c r="M171" s="52">
        <v>0.01</v>
      </c>
      <c r="N171" s="52">
        <v>0.1</v>
      </c>
      <c r="O171" s="51">
        <v>1.72</v>
      </c>
      <c r="P171" s="51">
        <v>14.47</v>
      </c>
      <c r="Q171" s="51">
        <v>3.6</v>
      </c>
      <c r="R171" s="51">
        <v>4.4000000000000004</v>
      </c>
      <c r="S171" s="51">
        <v>0.94</v>
      </c>
      <c r="T171" s="38" t="s">
        <v>125</v>
      </c>
    </row>
    <row r="172" spans="1:67" s="27" customFormat="1" x14ac:dyDescent="0.2">
      <c r="B172" s="8"/>
      <c r="C172" s="38" t="s">
        <v>60</v>
      </c>
      <c r="D172" s="45"/>
      <c r="E172" s="45"/>
      <c r="F172" s="45"/>
      <c r="G172" s="46">
        <v>30</v>
      </c>
      <c r="H172" s="47">
        <v>2.37</v>
      </c>
      <c r="I172" s="47">
        <v>0.3</v>
      </c>
      <c r="J172" s="47">
        <v>14.5</v>
      </c>
      <c r="K172" s="47">
        <v>71</v>
      </c>
      <c r="L172" s="48">
        <v>0.05</v>
      </c>
      <c r="M172" s="48">
        <v>0.02</v>
      </c>
      <c r="N172" s="48">
        <v>0.48</v>
      </c>
      <c r="O172" s="47">
        <v>0</v>
      </c>
      <c r="P172" s="47">
        <v>6.9</v>
      </c>
      <c r="Q172" s="47">
        <v>9.9</v>
      </c>
      <c r="R172" s="47">
        <v>26.1</v>
      </c>
      <c r="S172" s="47">
        <v>0.6</v>
      </c>
      <c r="T172" s="35" t="s">
        <v>61</v>
      </c>
    </row>
    <row r="173" spans="1:67" s="27" customFormat="1" x14ac:dyDescent="0.2">
      <c r="B173" s="8"/>
      <c r="C173" s="38" t="s">
        <v>62</v>
      </c>
      <c r="D173" s="45"/>
      <c r="E173" s="45"/>
      <c r="F173" s="45"/>
      <c r="G173" s="46">
        <v>20</v>
      </c>
      <c r="H173" s="47">
        <v>1.32</v>
      </c>
      <c r="I173" s="47">
        <v>0.24</v>
      </c>
      <c r="J173" s="47">
        <v>8.6</v>
      </c>
      <c r="K173" s="47">
        <v>40.4</v>
      </c>
      <c r="L173" s="48">
        <v>0.03</v>
      </c>
      <c r="M173" s="48">
        <v>0.02</v>
      </c>
      <c r="N173" s="48">
        <v>0.14000000000000001</v>
      </c>
      <c r="O173" s="47">
        <v>0</v>
      </c>
      <c r="P173" s="47">
        <v>10.8</v>
      </c>
      <c r="Q173" s="47">
        <v>9.4</v>
      </c>
      <c r="R173" s="47">
        <v>31.6</v>
      </c>
      <c r="S173" s="47">
        <v>0.66</v>
      </c>
      <c r="T173" s="35" t="s">
        <v>63</v>
      </c>
    </row>
    <row r="174" spans="1:67" s="27" customFormat="1" x14ac:dyDescent="0.2">
      <c r="B174" s="8"/>
      <c r="C174" s="38" t="s">
        <v>72</v>
      </c>
      <c r="D174" s="45"/>
      <c r="E174" s="45"/>
      <c r="F174" s="45"/>
      <c r="G174" s="46" t="s">
        <v>73</v>
      </c>
      <c r="H174" s="47">
        <v>1</v>
      </c>
      <c r="I174" s="47">
        <v>0</v>
      </c>
      <c r="J174" s="47">
        <v>24.4</v>
      </c>
      <c r="K174" s="47">
        <v>101.6</v>
      </c>
      <c r="L174" s="48">
        <v>0.03</v>
      </c>
      <c r="M174" s="48">
        <v>0.03</v>
      </c>
      <c r="N174" s="48">
        <v>0.2</v>
      </c>
      <c r="O174" s="47">
        <v>4</v>
      </c>
      <c r="P174" s="47">
        <v>14</v>
      </c>
      <c r="Q174" s="47">
        <v>8</v>
      </c>
      <c r="R174" s="47">
        <v>14</v>
      </c>
      <c r="S174" s="47">
        <v>2.8</v>
      </c>
      <c r="T174" s="35" t="s">
        <v>74</v>
      </c>
    </row>
    <row r="175" spans="1:67" s="19" customFormat="1" x14ac:dyDescent="0.2">
      <c r="B175" s="8"/>
      <c r="C175" s="38" t="s">
        <v>46</v>
      </c>
      <c r="D175" s="38"/>
      <c r="E175" s="38"/>
      <c r="F175" s="38"/>
      <c r="G175" s="46">
        <v>785</v>
      </c>
      <c r="H175" s="50">
        <f t="shared" ref="H175:S175" si="21">H169+H170+H173+H168+H171+H172+H174</f>
        <v>24.070000000000004</v>
      </c>
      <c r="I175" s="50">
        <f t="shared" si="21"/>
        <v>27.970000000000002</v>
      </c>
      <c r="J175" s="50">
        <f t="shared" si="21"/>
        <v>143.05000000000001</v>
      </c>
      <c r="K175" s="50">
        <f t="shared" si="21"/>
        <v>919.42</v>
      </c>
      <c r="L175" s="50">
        <f t="shared" si="21"/>
        <v>0.31000000000000005</v>
      </c>
      <c r="M175" s="50">
        <f t="shared" si="21"/>
        <v>0.29000000000000004</v>
      </c>
      <c r="N175" s="50">
        <f t="shared" si="21"/>
        <v>5.5100000000000007</v>
      </c>
      <c r="O175" s="50">
        <f t="shared" si="21"/>
        <v>7.49</v>
      </c>
      <c r="P175" s="50">
        <f t="shared" si="21"/>
        <v>124.28</v>
      </c>
      <c r="Q175" s="50">
        <f t="shared" si="21"/>
        <v>90.78</v>
      </c>
      <c r="R175" s="50">
        <f t="shared" si="21"/>
        <v>293.08999999999997</v>
      </c>
      <c r="S175" s="50">
        <f t="shared" si="21"/>
        <v>8.61</v>
      </c>
      <c r="T175" s="38"/>
    </row>
    <row r="176" spans="1:67" s="19" customFormat="1" x14ac:dyDescent="0.2">
      <c r="B176" s="8" t="s">
        <v>47</v>
      </c>
      <c r="C176" s="38" t="s">
        <v>151</v>
      </c>
      <c r="D176" s="38"/>
      <c r="E176" s="38"/>
      <c r="F176" s="38"/>
      <c r="G176" s="46" t="s">
        <v>53</v>
      </c>
      <c r="H176" s="40">
        <v>2.2000000000000002</v>
      </c>
      <c r="I176" s="40">
        <v>3.13</v>
      </c>
      <c r="J176" s="40">
        <v>9</v>
      </c>
      <c r="K176" s="40">
        <v>73.33</v>
      </c>
      <c r="L176" s="55">
        <v>0.1</v>
      </c>
      <c r="M176" s="55">
        <v>0.05</v>
      </c>
      <c r="N176" s="55">
        <v>0.65</v>
      </c>
      <c r="O176" s="40">
        <v>9.3000000000000007</v>
      </c>
      <c r="P176" s="40">
        <v>18.66</v>
      </c>
      <c r="Q176" s="40">
        <v>19.53</v>
      </c>
      <c r="R176" s="40">
        <v>57.78</v>
      </c>
      <c r="S176" s="40">
        <v>0.66</v>
      </c>
      <c r="T176" s="35" t="s">
        <v>152</v>
      </c>
    </row>
    <row r="177" spans="1:67" s="27" customFormat="1" x14ac:dyDescent="0.3">
      <c r="B177" s="8"/>
      <c r="C177" s="38" t="s">
        <v>153</v>
      </c>
      <c r="D177" s="45"/>
      <c r="E177" s="45"/>
      <c r="F177" s="45"/>
      <c r="G177" s="38" t="s">
        <v>96</v>
      </c>
      <c r="H177" s="42">
        <v>1.6</v>
      </c>
      <c r="I177" s="42">
        <v>4.93</v>
      </c>
      <c r="J177" s="42">
        <v>11.5</v>
      </c>
      <c r="K177" s="42">
        <v>96.75</v>
      </c>
      <c r="L177" s="43">
        <v>0.06</v>
      </c>
      <c r="M177" s="43">
        <v>0.05</v>
      </c>
      <c r="N177" s="43">
        <v>0.81</v>
      </c>
      <c r="O177" s="43">
        <v>18.47</v>
      </c>
      <c r="P177" s="43">
        <v>43.33</v>
      </c>
      <c r="Q177" s="43">
        <v>22.25</v>
      </c>
      <c r="R177" s="43">
        <v>47.63</v>
      </c>
      <c r="S177" s="42">
        <v>0.8</v>
      </c>
      <c r="T177" s="38" t="s">
        <v>154</v>
      </c>
    </row>
    <row r="178" spans="1:67" s="27" customFormat="1" ht="18" customHeight="1" x14ac:dyDescent="0.3">
      <c r="A178" s="64"/>
      <c r="B178" s="8"/>
      <c r="C178" s="35" t="s">
        <v>52</v>
      </c>
      <c r="D178" s="53"/>
      <c r="E178" s="53"/>
      <c r="F178" s="53">
        <v>10.5</v>
      </c>
      <c r="G178" s="38" t="s">
        <v>53</v>
      </c>
      <c r="H178" s="42">
        <v>14.8</v>
      </c>
      <c r="I178" s="42">
        <v>18.8</v>
      </c>
      <c r="J178" s="42">
        <v>11.6</v>
      </c>
      <c r="K178" s="42">
        <v>27.4</v>
      </c>
      <c r="L178" s="43">
        <v>0.08</v>
      </c>
      <c r="M178" s="43">
        <v>7.0000000000000007E-2</v>
      </c>
      <c r="N178" s="43">
        <v>1.81</v>
      </c>
      <c r="O178" s="43">
        <v>0.3</v>
      </c>
      <c r="P178" s="43">
        <v>25.5</v>
      </c>
      <c r="Q178" s="43">
        <v>27.33</v>
      </c>
      <c r="R178" s="43">
        <v>163</v>
      </c>
      <c r="S178" s="42">
        <v>0.73</v>
      </c>
      <c r="T178" s="35" t="s">
        <v>54</v>
      </c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</row>
    <row r="179" spans="1:67" s="27" customFormat="1" ht="18" customHeight="1" x14ac:dyDescent="0.3">
      <c r="A179" s="64"/>
      <c r="B179" s="8"/>
      <c r="C179" s="38" t="s">
        <v>114</v>
      </c>
      <c r="D179" s="45"/>
      <c r="E179" s="45"/>
      <c r="F179" s="45"/>
      <c r="G179" s="46">
        <v>180</v>
      </c>
      <c r="H179" s="42">
        <v>7.9</v>
      </c>
      <c r="I179" s="42">
        <v>6.07</v>
      </c>
      <c r="J179" s="42">
        <v>49.55</v>
      </c>
      <c r="K179" s="42">
        <v>284.39999999999998</v>
      </c>
      <c r="L179" s="43">
        <v>0.15</v>
      </c>
      <c r="M179" s="43">
        <v>0.06</v>
      </c>
      <c r="N179" s="43">
        <v>0.84</v>
      </c>
      <c r="O179" s="42">
        <v>0</v>
      </c>
      <c r="P179" s="42">
        <v>28.85</v>
      </c>
      <c r="Q179" s="42">
        <v>41.06</v>
      </c>
      <c r="R179" s="42">
        <v>190.76</v>
      </c>
      <c r="S179" s="42">
        <v>3.23</v>
      </c>
      <c r="T179" s="35" t="s">
        <v>57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</row>
    <row r="180" spans="1:67" s="27" customFormat="1" x14ac:dyDescent="0.2">
      <c r="B180" s="8"/>
      <c r="C180" s="38" t="s">
        <v>85</v>
      </c>
      <c r="D180" s="45"/>
      <c r="E180" s="45"/>
      <c r="F180" s="45"/>
      <c r="G180" s="46" t="s">
        <v>86</v>
      </c>
      <c r="H180" s="47">
        <v>0.1</v>
      </c>
      <c r="I180" s="47">
        <v>0</v>
      </c>
      <c r="J180" s="47">
        <v>15</v>
      </c>
      <c r="K180" s="47">
        <v>60</v>
      </c>
      <c r="L180" s="48">
        <v>0</v>
      </c>
      <c r="M180" s="48">
        <v>0</v>
      </c>
      <c r="N180" s="48">
        <v>0.02</v>
      </c>
      <c r="O180" s="47">
        <v>0.03</v>
      </c>
      <c r="P180" s="47">
        <v>1.1100000000000001</v>
      </c>
      <c r="Q180" s="47">
        <v>1.44</v>
      </c>
      <c r="R180" s="47">
        <v>2.78</v>
      </c>
      <c r="S180" s="47">
        <v>0.31</v>
      </c>
      <c r="T180" s="38" t="s">
        <v>87</v>
      </c>
    </row>
    <row r="181" spans="1:67" s="27" customFormat="1" x14ac:dyDescent="0.2">
      <c r="B181" s="8"/>
      <c r="C181" s="38" t="s">
        <v>60</v>
      </c>
      <c r="D181" s="45"/>
      <c r="E181" s="45"/>
      <c r="F181" s="45"/>
      <c r="G181" s="46">
        <v>30</v>
      </c>
      <c r="H181" s="47">
        <v>2.37</v>
      </c>
      <c r="I181" s="47">
        <v>0.3</v>
      </c>
      <c r="J181" s="47">
        <v>14.5</v>
      </c>
      <c r="K181" s="47">
        <v>71</v>
      </c>
      <c r="L181" s="48">
        <v>0.05</v>
      </c>
      <c r="M181" s="48">
        <v>0.02</v>
      </c>
      <c r="N181" s="48">
        <v>0.48</v>
      </c>
      <c r="O181" s="47">
        <v>0</v>
      </c>
      <c r="P181" s="47">
        <v>6.9</v>
      </c>
      <c r="Q181" s="47">
        <v>9.9</v>
      </c>
      <c r="R181" s="47">
        <v>26.1</v>
      </c>
      <c r="S181" s="47">
        <v>0.6</v>
      </c>
      <c r="T181" s="35" t="s">
        <v>61</v>
      </c>
    </row>
    <row r="182" spans="1:67" s="27" customFormat="1" ht="17.25" customHeight="1" x14ac:dyDescent="0.2">
      <c r="B182" s="8"/>
      <c r="C182" s="38" t="s">
        <v>62</v>
      </c>
      <c r="D182" s="45"/>
      <c r="E182" s="45"/>
      <c r="F182" s="45"/>
      <c r="G182" s="46">
        <v>20</v>
      </c>
      <c r="H182" s="47">
        <v>1.32</v>
      </c>
      <c r="I182" s="47">
        <v>0.24</v>
      </c>
      <c r="J182" s="47">
        <v>8.6</v>
      </c>
      <c r="K182" s="47">
        <v>40.4</v>
      </c>
      <c r="L182" s="48">
        <v>0.03</v>
      </c>
      <c r="M182" s="48">
        <v>0.02</v>
      </c>
      <c r="N182" s="48">
        <v>0.14000000000000001</v>
      </c>
      <c r="O182" s="47">
        <v>0</v>
      </c>
      <c r="P182" s="47">
        <v>10.8</v>
      </c>
      <c r="Q182" s="47">
        <v>9.4</v>
      </c>
      <c r="R182" s="47">
        <v>31.6</v>
      </c>
      <c r="S182" s="47">
        <v>0.66</v>
      </c>
      <c r="T182" s="35" t="s">
        <v>63</v>
      </c>
    </row>
    <row r="183" spans="1:67" s="27" customFormat="1" ht="17.25" customHeight="1" x14ac:dyDescent="0.2">
      <c r="B183" s="8"/>
      <c r="C183" s="35" t="s">
        <v>43</v>
      </c>
      <c r="D183" s="57"/>
      <c r="E183" s="57"/>
      <c r="F183" s="57"/>
      <c r="G183" s="38" t="s">
        <v>44</v>
      </c>
      <c r="H183" s="44">
        <v>0.8</v>
      </c>
      <c r="I183" s="44">
        <v>0</v>
      </c>
      <c r="J183" s="44">
        <v>25.2</v>
      </c>
      <c r="K183" s="44">
        <v>104</v>
      </c>
      <c r="L183" s="49">
        <v>0.08</v>
      </c>
      <c r="M183" s="49">
        <v>0.06</v>
      </c>
      <c r="N183" s="49">
        <v>0.4</v>
      </c>
      <c r="O183" s="49">
        <v>120</v>
      </c>
      <c r="P183" s="49">
        <v>68</v>
      </c>
      <c r="Q183" s="49">
        <v>26</v>
      </c>
      <c r="R183" s="49">
        <v>46</v>
      </c>
      <c r="S183" s="49">
        <v>0.6</v>
      </c>
      <c r="T183" s="35" t="s">
        <v>45</v>
      </c>
    </row>
    <row r="184" spans="1:67" s="19" customFormat="1" ht="18" customHeight="1" x14ac:dyDescent="0.2">
      <c r="B184" s="8"/>
      <c r="C184" s="38" t="s">
        <v>46</v>
      </c>
      <c r="D184" s="38"/>
      <c r="E184" s="38"/>
      <c r="F184" s="38"/>
      <c r="G184" s="46">
        <v>1060</v>
      </c>
      <c r="H184" s="50">
        <f t="shared" ref="H184:S184" si="22">H176+H177+H179+H182+H181+H180+H135+H178+H154+H183</f>
        <v>36.819999999999993</v>
      </c>
      <c r="I184" s="50">
        <f t="shared" si="22"/>
        <v>41.01</v>
      </c>
      <c r="J184" s="50">
        <f t="shared" si="22"/>
        <v>189.99999999999997</v>
      </c>
      <c r="K184" s="50">
        <f t="shared" si="22"/>
        <v>1028.1499999999999</v>
      </c>
      <c r="L184" s="50">
        <f t="shared" si="22"/>
        <v>0.69999999999999984</v>
      </c>
      <c r="M184" s="50">
        <f t="shared" si="22"/>
        <v>0.46</v>
      </c>
      <c r="N184" s="50">
        <f t="shared" si="22"/>
        <v>7.4300000000000015</v>
      </c>
      <c r="O184" s="50">
        <f t="shared" si="22"/>
        <v>185.82</v>
      </c>
      <c r="P184" s="50">
        <f t="shared" si="22"/>
        <v>326.64</v>
      </c>
      <c r="Q184" s="50">
        <f t="shared" si="22"/>
        <v>217.37</v>
      </c>
      <c r="R184" s="50">
        <f t="shared" si="22"/>
        <v>700.92</v>
      </c>
      <c r="S184" s="50">
        <f t="shared" si="22"/>
        <v>9.82</v>
      </c>
      <c r="T184" s="38"/>
    </row>
    <row r="185" spans="1:67" s="19" customFormat="1" ht="17.25" customHeight="1" x14ac:dyDescent="0.2">
      <c r="B185" s="8"/>
      <c r="C185" s="38" t="s">
        <v>64</v>
      </c>
      <c r="D185" s="38"/>
      <c r="E185" s="38"/>
      <c r="F185" s="38"/>
      <c r="G185" s="46">
        <f t="shared" ref="G185:S185" si="23">G175+G184</f>
        <v>1845</v>
      </c>
      <c r="H185" s="50">
        <f t="shared" si="23"/>
        <v>60.89</v>
      </c>
      <c r="I185" s="50">
        <f t="shared" si="23"/>
        <v>68.98</v>
      </c>
      <c r="J185" s="50">
        <f t="shared" si="23"/>
        <v>333.04999999999995</v>
      </c>
      <c r="K185" s="50">
        <f t="shared" si="23"/>
        <v>1947.5699999999997</v>
      </c>
      <c r="L185" s="50">
        <f t="shared" si="23"/>
        <v>1.0099999999999998</v>
      </c>
      <c r="M185" s="50">
        <f t="shared" si="23"/>
        <v>0.75</v>
      </c>
      <c r="N185" s="50">
        <f t="shared" si="23"/>
        <v>12.940000000000001</v>
      </c>
      <c r="O185" s="50">
        <f t="shared" si="23"/>
        <v>193.31</v>
      </c>
      <c r="P185" s="50">
        <f t="shared" si="23"/>
        <v>450.91999999999996</v>
      </c>
      <c r="Q185" s="50">
        <f t="shared" si="23"/>
        <v>308.14999999999998</v>
      </c>
      <c r="R185" s="50">
        <f t="shared" si="23"/>
        <v>994.01</v>
      </c>
      <c r="S185" s="50">
        <f t="shared" si="23"/>
        <v>18.43</v>
      </c>
      <c r="T185" s="38"/>
    </row>
    <row r="186" spans="1:67" s="27" customFormat="1" ht="134.2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67" s="19" customFormat="1" ht="18.75" customHeight="1" x14ac:dyDescent="0.2">
      <c r="B187" s="8" t="s">
        <v>11</v>
      </c>
      <c r="C187" s="8" t="s">
        <v>12</v>
      </c>
      <c r="D187" s="35"/>
      <c r="E187" s="35"/>
      <c r="F187" s="35"/>
      <c r="G187" s="8" t="s">
        <v>13</v>
      </c>
      <c r="H187" s="7" t="s">
        <v>14</v>
      </c>
      <c r="I187" s="7" t="s">
        <v>15</v>
      </c>
      <c r="J187" s="7" t="s">
        <v>16</v>
      </c>
      <c r="K187" s="7" t="s">
        <v>17</v>
      </c>
      <c r="L187" s="7" t="s">
        <v>18</v>
      </c>
      <c r="M187" s="7"/>
      <c r="N187" s="7"/>
      <c r="O187" s="7"/>
      <c r="P187" s="7" t="s">
        <v>19</v>
      </c>
      <c r="Q187" s="7"/>
      <c r="R187" s="7"/>
      <c r="S187" s="7"/>
      <c r="T187" s="8" t="s">
        <v>20</v>
      </c>
    </row>
    <row r="188" spans="1:67" s="19" customFormat="1" ht="11.45" customHeight="1" x14ac:dyDescent="0.2">
      <c r="B188" s="8"/>
      <c r="C188" s="8"/>
      <c r="D188" s="37"/>
      <c r="E188" s="37"/>
      <c r="F188" s="3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8"/>
    </row>
    <row r="189" spans="1:67" s="19" customFormat="1" ht="22.9" customHeight="1" x14ac:dyDescent="0.2">
      <c r="B189" s="8"/>
      <c r="C189" s="8"/>
      <c r="D189" s="37"/>
      <c r="E189" s="37"/>
      <c r="F189" s="37"/>
      <c r="G189" s="37" t="s">
        <v>21</v>
      </c>
      <c r="H189" s="7"/>
      <c r="I189" s="7"/>
      <c r="J189" s="7"/>
      <c r="K189" s="7"/>
      <c r="L189" s="36" t="s">
        <v>22</v>
      </c>
      <c r="M189" s="36" t="s">
        <v>23</v>
      </c>
      <c r="N189" s="36" t="s">
        <v>24</v>
      </c>
      <c r="O189" s="36" t="s">
        <v>25</v>
      </c>
      <c r="P189" s="36" t="s">
        <v>26</v>
      </c>
      <c r="Q189" s="36" t="s">
        <v>27</v>
      </c>
      <c r="R189" s="36" t="s">
        <v>28</v>
      </c>
      <c r="S189" s="36" t="s">
        <v>29</v>
      </c>
      <c r="T189" s="8"/>
    </row>
    <row r="190" spans="1:67" s="27" customFormat="1" ht="6" hidden="1" customHeight="1" x14ac:dyDescent="0.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67" s="27" customFormat="1" x14ac:dyDescent="0.2">
      <c r="B191" s="6" t="s">
        <v>155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67" s="27" customFormat="1" x14ac:dyDescent="0.3">
      <c r="B192" s="8" t="s">
        <v>31</v>
      </c>
      <c r="C192" s="38" t="s">
        <v>156</v>
      </c>
      <c r="D192" s="45"/>
      <c r="E192" s="45"/>
      <c r="F192" s="45"/>
      <c r="G192" s="58" t="s">
        <v>33</v>
      </c>
      <c r="H192" s="42">
        <v>7.79</v>
      </c>
      <c r="I192" s="42">
        <v>9.89</v>
      </c>
      <c r="J192" s="42">
        <v>35.909999999999997</v>
      </c>
      <c r="K192" s="42">
        <v>266.89</v>
      </c>
      <c r="L192" s="43">
        <v>0.19</v>
      </c>
      <c r="M192" s="43">
        <v>0.18</v>
      </c>
      <c r="N192" s="43">
        <v>0.61</v>
      </c>
      <c r="O192" s="42">
        <v>1.45</v>
      </c>
      <c r="P192" s="42">
        <v>144.72999999999999</v>
      </c>
      <c r="Q192" s="42">
        <v>32.93</v>
      </c>
      <c r="R192" s="42">
        <v>94.4</v>
      </c>
      <c r="S192" s="42">
        <v>1.21</v>
      </c>
      <c r="T192" s="35" t="s">
        <v>157</v>
      </c>
    </row>
    <row r="193" spans="2:20" s="27" customFormat="1" x14ac:dyDescent="0.3">
      <c r="B193" s="8"/>
      <c r="C193" s="60" t="s">
        <v>40</v>
      </c>
      <c r="D193" s="61">
        <v>200</v>
      </c>
      <c r="E193" s="61">
        <v>0.1</v>
      </c>
      <c r="F193" s="61">
        <v>0</v>
      </c>
      <c r="G193" s="41" t="s">
        <v>41</v>
      </c>
      <c r="H193" s="42">
        <v>2</v>
      </c>
      <c r="I193" s="42">
        <v>0</v>
      </c>
      <c r="J193" s="42">
        <v>16</v>
      </c>
      <c r="K193" s="42">
        <v>65</v>
      </c>
      <c r="L193" s="43">
        <v>0</v>
      </c>
      <c r="M193" s="43">
        <v>0</v>
      </c>
      <c r="N193" s="43">
        <v>0.03</v>
      </c>
      <c r="O193" s="42">
        <v>2.83</v>
      </c>
      <c r="P193" s="42">
        <v>14.22</v>
      </c>
      <c r="Q193" s="42">
        <v>2.44</v>
      </c>
      <c r="R193" s="42">
        <v>4.4400000000000004</v>
      </c>
      <c r="S193" s="42">
        <v>0.36</v>
      </c>
      <c r="T193" s="38" t="s">
        <v>42</v>
      </c>
    </row>
    <row r="194" spans="2:20" s="27" customFormat="1" x14ac:dyDescent="0.2">
      <c r="B194" s="8"/>
      <c r="C194" s="35" t="s">
        <v>60</v>
      </c>
      <c r="D194" s="45"/>
      <c r="E194" s="45"/>
      <c r="F194" s="45"/>
      <c r="G194" s="46">
        <v>30</v>
      </c>
      <c r="H194" s="47">
        <v>2.37</v>
      </c>
      <c r="I194" s="47">
        <v>0.3</v>
      </c>
      <c r="J194" s="47">
        <v>14.5</v>
      </c>
      <c r="K194" s="47">
        <v>71</v>
      </c>
      <c r="L194" s="48">
        <v>0.05</v>
      </c>
      <c r="M194" s="48">
        <v>0.02</v>
      </c>
      <c r="N194" s="48">
        <v>0.48</v>
      </c>
      <c r="O194" s="47">
        <v>0</v>
      </c>
      <c r="P194" s="47">
        <v>6.9</v>
      </c>
      <c r="Q194" s="47">
        <v>9.9</v>
      </c>
      <c r="R194" s="47">
        <v>26.1</v>
      </c>
      <c r="S194" s="47">
        <v>0.6</v>
      </c>
      <c r="T194" s="35" t="s">
        <v>61</v>
      </c>
    </row>
    <row r="195" spans="2:20" s="27" customFormat="1" x14ac:dyDescent="0.2">
      <c r="B195" s="8"/>
      <c r="C195" s="35" t="s">
        <v>119</v>
      </c>
      <c r="D195" s="45"/>
      <c r="E195" s="45"/>
      <c r="F195" s="45"/>
      <c r="G195" s="38" t="s">
        <v>120</v>
      </c>
      <c r="H195" s="44">
        <v>4.9000000000000004</v>
      </c>
      <c r="I195" s="44">
        <v>6.2</v>
      </c>
      <c r="J195" s="44">
        <v>21.2</v>
      </c>
      <c r="K195" s="44">
        <v>240</v>
      </c>
      <c r="L195" s="49">
        <v>2.048</v>
      </c>
      <c r="M195" s="49">
        <v>0.03</v>
      </c>
      <c r="N195" s="49">
        <v>0.56000000000000005</v>
      </c>
      <c r="O195" s="49">
        <v>0</v>
      </c>
      <c r="P195" s="49">
        <v>3.4</v>
      </c>
      <c r="Q195" s="49">
        <v>7.3</v>
      </c>
      <c r="R195" s="49">
        <v>24</v>
      </c>
      <c r="S195" s="49">
        <v>0.5</v>
      </c>
      <c r="T195" s="38" t="s">
        <v>74</v>
      </c>
    </row>
    <row r="196" spans="2:20" s="27" customFormat="1" x14ac:dyDescent="0.2">
      <c r="B196" s="8"/>
      <c r="C196" s="38" t="s">
        <v>43</v>
      </c>
      <c r="D196" s="45"/>
      <c r="E196" s="45"/>
      <c r="F196" s="45"/>
      <c r="G196" s="46" t="s">
        <v>44</v>
      </c>
      <c r="H196" s="44">
        <v>0.8</v>
      </c>
      <c r="I196" s="44">
        <v>0</v>
      </c>
      <c r="J196" s="44">
        <v>25.2</v>
      </c>
      <c r="K196" s="44">
        <v>104</v>
      </c>
      <c r="L196" s="49">
        <v>0.08</v>
      </c>
      <c r="M196" s="49">
        <v>0.06</v>
      </c>
      <c r="N196" s="49">
        <v>0.4</v>
      </c>
      <c r="O196" s="49">
        <v>120</v>
      </c>
      <c r="P196" s="49">
        <v>68</v>
      </c>
      <c r="Q196" s="49">
        <v>26</v>
      </c>
      <c r="R196" s="49">
        <v>46</v>
      </c>
      <c r="S196" s="49">
        <v>0.6</v>
      </c>
      <c r="T196" s="35" t="s">
        <v>45</v>
      </c>
    </row>
    <row r="197" spans="2:20" s="19" customFormat="1" ht="16.5" customHeight="1" x14ac:dyDescent="0.2">
      <c r="B197" s="8"/>
      <c r="C197" s="38" t="s">
        <v>46</v>
      </c>
      <c r="D197" s="38"/>
      <c r="E197" s="38"/>
      <c r="F197" s="38"/>
      <c r="G197" s="46">
        <v>735</v>
      </c>
      <c r="H197" s="50">
        <f t="shared" ref="H197:S197" si="24">H192+H193+H194+H195+H196</f>
        <v>17.860000000000003</v>
      </c>
      <c r="I197" s="50">
        <f t="shared" si="24"/>
        <v>16.39</v>
      </c>
      <c r="J197" s="50">
        <f t="shared" si="24"/>
        <v>112.81</v>
      </c>
      <c r="K197" s="50">
        <f t="shared" si="24"/>
        <v>746.89</v>
      </c>
      <c r="L197" s="50">
        <f t="shared" si="24"/>
        <v>2.3680000000000003</v>
      </c>
      <c r="M197" s="50">
        <f t="shared" si="24"/>
        <v>0.28999999999999998</v>
      </c>
      <c r="N197" s="50">
        <f t="shared" si="24"/>
        <v>2.08</v>
      </c>
      <c r="O197" s="50">
        <f t="shared" si="24"/>
        <v>124.28</v>
      </c>
      <c r="P197" s="50">
        <f t="shared" si="24"/>
        <v>237.25</v>
      </c>
      <c r="Q197" s="50">
        <f t="shared" si="24"/>
        <v>78.569999999999993</v>
      </c>
      <c r="R197" s="50">
        <f t="shared" si="24"/>
        <v>194.94</v>
      </c>
      <c r="S197" s="50">
        <f t="shared" si="24"/>
        <v>3.27</v>
      </c>
      <c r="T197" s="38"/>
    </row>
    <row r="198" spans="2:20" s="19" customFormat="1" ht="16.5" customHeight="1" x14ac:dyDescent="0.3">
      <c r="B198" s="8" t="s">
        <v>47</v>
      </c>
      <c r="C198" s="38" t="s">
        <v>48</v>
      </c>
      <c r="D198" s="38"/>
      <c r="E198" s="38"/>
      <c r="F198" s="38"/>
      <c r="G198" s="46">
        <v>100</v>
      </c>
      <c r="H198" s="51">
        <v>0.8</v>
      </c>
      <c r="I198" s="51">
        <v>0</v>
      </c>
      <c r="J198" s="51">
        <v>3.4</v>
      </c>
      <c r="K198" s="51">
        <v>16</v>
      </c>
      <c r="L198" s="52">
        <v>0.02</v>
      </c>
      <c r="M198" s="52">
        <v>0.02</v>
      </c>
      <c r="N198" s="52">
        <v>0.18</v>
      </c>
      <c r="O198" s="51">
        <v>2.7</v>
      </c>
      <c r="P198" s="51">
        <v>12.4</v>
      </c>
      <c r="Q198" s="51">
        <v>13.3</v>
      </c>
      <c r="R198" s="51">
        <v>40.020000000000003</v>
      </c>
      <c r="S198" s="51">
        <v>0.32</v>
      </c>
      <c r="T198" s="38" t="s">
        <v>49</v>
      </c>
    </row>
    <row r="199" spans="2:20" s="27" customFormat="1" ht="15" customHeight="1" x14ac:dyDescent="0.3">
      <c r="B199" s="8"/>
      <c r="C199" s="35" t="s">
        <v>158</v>
      </c>
      <c r="D199" s="45"/>
      <c r="E199" s="45"/>
      <c r="F199" s="45"/>
      <c r="G199" s="46">
        <v>250</v>
      </c>
      <c r="H199" s="42">
        <v>2.21</v>
      </c>
      <c r="I199" s="42">
        <v>5.0599999999999996</v>
      </c>
      <c r="J199" s="42">
        <v>11.93</v>
      </c>
      <c r="K199" s="42">
        <v>102.3</v>
      </c>
      <c r="L199" s="43">
        <v>0.05</v>
      </c>
      <c r="M199" s="43">
        <v>0.02</v>
      </c>
      <c r="N199" s="43">
        <v>0.42</v>
      </c>
      <c r="O199" s="43">
        <v>0.5</v>
      </c>
      <c r="P199" s="43">
        <v>19.7</v>
      </c>
      <c r="Q199" s="43">
        <v>10.45</v>
      </c>
      <c r="R199" s="43">
        <v>29.3</v>
      </c>
      <c r="S199" s="42">
        <v>0.59</v>
      </c>
      <c r="T199" s="65" t="s">
        <v>159</v>
      </c>
    </row>
    <row r="200" spans="2:20" s="27" customFormat="1" ht="16.5" customHeight="1" x14ac:dyDescent="0.3">
      <c r="B200" s="8"/>
      <c r="C200" s="38" t="s">
        <v>160</v>
      </c>
      <c r="D200" s="45"/>
      <c r="E200" s="45"/>
      <c r="F200" s="45"/>
      <c r="G200" s="46" t="s">
        <v>53</v>
      </c>
      <c r="H200" s="42">
        <v>21.4</v>
      </c>
      <c r="I200" s="42">
        <v>19</v>
      </c>
      <c r="J200" s="42">
        <v>1.4</v>
      </c>
      <c r="K200" s="42">
        <v>262</v>
      </c>
      <c r="L200" s="43">
        <v>0.03</v>
      </c>
      <c r="M200" s="43">
        <v>0.13</v>
      </c>
      <c r="N200" s="43">
        <v>4.8</v>
      </c>
      <c r="O200" s="43">
        <v>0</v>
      </c>
      <c r="P200" s="43">
        <v>39</v>
      </c>
      <c r="Q200" s="43">
        <v>20</v>
      </c>
      <c r="R200" s="43">
        <v>143</v>
      </c>
      <c r="S200" s="42">
        <v>1.8</v>
      </c>
      <c r="T200" s="35" t="s">
        <v>161</v>
      </c>
    </row>
    <row r="201" spans="2:20" s="27" customFormat="1" x14ac:dyDescent="0.3">
      <c r="B201" s="8"/>
      <c r="C201" s="38" t="s">
        <v>100</v>
      </c>
      <c r="D201" s="54"/>
      <c r="E201" s="54"/>
      <c r="F201" s="54"/>
      <c r="G201" s="38" t="s">
        <v>56</v>
      </c>
      <c r="H201" s="42">
        <v>15.84</v>
      </c>
      <c r="I201" s="42">
        <v>9</v>
      </c>
      <c r="J201" s="42">
        <v>51.66</v>
      </c>
      <c r="K201" s="42">
        <v>156</v>
      </c>
      <c r="L201" s="43">
        <v>0.61</v>
      </c>
      <c r="M201" s="43">
        <v>0.13</v>
      </c>
      <c r="N201" s="43">
        <v>1.63</v>
      </c>
      <c r="O201" s="42">
        <v>21.79</v>
      </c>
      <c r="P201" s="42">
        <v>9.5399999999999991</v>
      </c>
      <c r="Q201" s="42">
        <v>33.299999999999997</v>
      </c>
      <c r="R201" s="42">
        <v>103.91</v>
      </c>
      <c r="S201" s="42">
        <v>5.95</v>
      </c>
      <c r="T201" s="38" t="s">
        <v>101</v>
      </c>
    </row>
    <row r="202" spans="2:20" s="27" customFormat="1" ht="17.45" customHeight="1" x14ac:dyDescent="0.3">
      <c r="B202" s="8"/>
      <c r="C202" s="38" t="s">
        <v>58</v>
      </c>
      <c r="D202" s="45"/>
      <c r="E202" s="45"/>
      <c r="F202" s="45"/>
      <c r="G202" s="46">
        <v>200</v>
      </c>
      <c r="H202" s="42">
        <v>0.16</v>
      </c>
      <c r="I202" s="42">
        <v>0</v>
      </c>
      <c r="J202" s="42">
        <v>29</v>
      </c>
      <c r="K202" s="42">
        <v>133.6</v>
      </c>
      <c r="L202" s="43">
        <v>0.01</v>
      </c>
      <c r="M202" s="43">
        <v>0.01</v>
      </c>
      <c r="N202" s="43">
        <v>0.09</v>
      </c>
      <c r="O202" s="42">
        <v>1.72</v>
      </c>
      <c r="P202" s="42">
        <v>14.48</v>
      </c>
      <c r="Q202" s="42">
        <v>3.6</v>
      </c>
      <c r="R202" s="42">
        <v>4.4000000000000004</v>
      </c>
      <c r="S202" s="42">
        <v>0.94</v>
      </c>
      <c r="T202" s="38" t="s">
        <v>59</v>
      </c>
    </row>
    <row r="203" spans="2:20" s="27" customFormat="1" x14ac:dyDescent="0.2">
      <c r="B203" s="8"/>
      <c r="C203" s="38" t="s">
        <v>60</v>
      </c>
      <c r="D203" s="45"/>
      <c r="E203" s="45"/>
      <c r="F203" s="45"/>
      <c r="G203" s="46">
        <v>30</v>
      </c>
      <c r="H203" s="47">
        <v>2.37</v>
      </c>
      <c r="I203" s="47">
        <v>0.3</v>
      </c>
      <c r="J203" s="47">
        <v>14.5</v>
      </c>
      <c r="K203" s="47">
        <v>71</v>
      </c>
      <c r="L203" s="48">
        <v>0.05</v>
      </c>
      <c r="M203" s="48">
        <v>0.02</v>
      </c>
      <c r="N203" s="48">
        <v>0.48</v>
      </c>
      <c r="O203" s="47">
        <v>0</v>
      </c>
      <c r="P203" s="47">
        <v>6.9</v>
      </c>
      <c r="Q203" s="47">
        <v>9.9</v>
      </c>
      <c r="R203" s="47">
        <v>26.1</v>
      </c>
      <c r="S203" s="47">
        <v>0.6</v>
      </c>
      <c r="T203" s="35" t="s">
        <v>61</v>
      </c>
    </row>
    <row r="204" spans="2:20" s="27" customFormat="1" x14ac:dyDescent="0.2">
      <c r="B204" s="8"/>
      <c r="C204" s="38" t="s">
        <v>62</v>
      </c>
      <c r="D204" s="45"/>
      <c r="E204" s="45"/>
      <c r="F204" s="45"/>
      <c r="G204" s="46">
        <v>20</v>
      </c>
      <c r="H204" s="47">
        <v>1.32</v>
      </c>
      <c r="I204" s="47">
        <v>0.24</v>
      </c>
      <c r="J204" s="47">
        <v>8.6</v>
      </c>
      <c r="K204" s="47">
        <v>40.4</v>
      </c>
      <c r="L204" s="48">
        <v>0.03</v>
      </c>
      <c r="M204" s="48">
        <v>0.02</v>
      </c>
      <c r="N204" s="48">
        <v>0.14000000000000001</v>
      </c>
      <c r="O204" s="47">
        <v>0</v>
      </c>
      <c r="P204" s="47">
        <v>10.8</v>
      </c>
      <c r="Q204" s="47">
        <v>9.4</v>
      </c>
      <c r="R204" s="47">
        <v>31.6</v>
      </c>
      <c r="S204" s="47">
        <v>0.66</v>
      </c>
      <c r="T204" s="35" t="s">
        <v>63</v>
      </c>
    </row>
    <row r="205" spans="2:20" s="19" customFormat="1" ht="16.5" customHeight="1" x14ac:dyDescent="0.2">
      <c r="B205" s="8"/>
      <c r="C205" s="38" t="s">
        <v>46</v>
      </c>
      <c r="D205" s="38"/>
      <c r="E205" s="38"/>
      <c r="F205" s="38"/>
      <c r="G205" s="46">
        <v>890</v>
      </c>
      <c r="H205" s="50">
        <f t="shared" ref="H205:S205" si="25">H198+H204+H203+H202+H201+H200+H199</f>
        <v>44.1</v>
      </c>
      <c r="I205" s="50">
        <f t="shared" si="25"/>
        <v>33.6</v>
      </c>
      <c r="J205" s="50">
        <f t="shared" si="25"/>
        <v>120.49000000000001</v>
      </c>
      <c r="K205" s="50">
        <f t="shared" si="25"/>
        <v>781.3</v>
      </c>
      <c r="L205" s="50">
        <f t="shared" si="25"/>
        <v>0.8</v>
      </c>
      <c r="M205" s="50">
        <f t="shared" si="25"/>
        <v>0.35000000000000003</v>
      </c>
      <c r="N205" s="50">
        <f t="shared" si="25"/>
        <v>7.74</v>
      </c>
      <c r="O205" s="50">
        <f t="shared" si="25"/>
        <v>26.71</v>
      </c>
      <c r="P205" s="50">
        <f t="shared" si="25"/>
        <v>112.82000000000001</v>
      </c>
      <c r="Q205" s="50">
        <f t="shared" si="25"/>
        <v>99.95</v>
      </c>
      <c r="R205" s="50">
        <f t="shared" si="25"/>
        <v>378.33</v>
      </c>
      <c r="S205" s="50">
        <f t="shared" si="25"/>
        <v>10.860000000000001</v>
      </c>
      <c r="T205" s="38"/>
    </row>
    <row r="206" spans="2:20" s="19" customFormat="1" ht="19.5" customHeight="1" x14ac:dyDescent="0.2">
      <c r="B206" s="8"/>
      <c r="C206" s="38" t="s">
        <v>64</v>
      </c>
      <c r="D206" s="38"/>
      <c r="E206" s="38"/>
      <c r="F206" s="38"/>
      <c r="G206" s="46">
        <f t="shared" ref="G206:S206" si="26">G197+G205</f>
        <v>1625</v>
      </c>
      <c r="H206" s="50">
        <f t="shared" si="26"/>
        <v>61.960000000000008</v>
      </c>
      <c r="I206" s="50">
        <f t="shared" si="26"/>
        <v>49.99</v>
      </c>
      <c r="J206" s="50">
        <f t="shared" si="26"/>
        <v>233.3</v>
      </c>
      <c r="K206" s="50">
        <f t="shared" si="26"/>
        <v>1528.19</v>
      </c>
      <c r="L206" s="50">
        <f t="shared" si="26"/>
        <v>3.1680000000000001</v>
      </c>
      <c r="M206" s="50">
        <f t="shared" si="26"/>
        <v>0.64</v>
      </c>
      <c r="N206" s="50">
        <f t="shared" si="26"/>
        <v>9.82</v>
      </c>
      <c r="O206" s="50">
        <f t="shared" si="26"/>
        <v>150.99</v>
      </c>
      <c r="P206" s="50">
        <f t="shared" si="26"/>
        <v>350.07</v>
      </c>
      <c r="Q206" s="50">
        <f t="shared" si="26"/>
        <v>178.51999999999998</v>
      </c>
      <c r="R206" s="50">
        <f t="shared" si="26"/>
        <v>573.27</v>
      </c>
      <c r="S206" s="50">
        <f t="shared" si="26"/>
        <v>14.13</v>
      </c>
      <c r="T206" s="38"/>
    </row>
    <row r="207" spans="2:20" s="27" customFormat="1" ht="27.6" customHeight="1" x14ac:dyDescent="0.2">
      <c r="B207" s="5" t="s">
        <v>115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2:20" s="19" customFormat="1" ht="18" customHeight="1" x14ac:dyDescent="0.2">
      <c r="B208" s="8" t="s">
        <v>11</v>
      </c>
      <c r="C208" s="8" t="s">
        <v>12</v>
      </c>
      <c r="D208" s="35"/>
      <c r="E208" s="35"/>
      <c r="F208" s="35"/>
      <c r="G208" s="8" t="s">
        <v>13</v>
      </c>
      <c r="H208" s="7" t="s">
        <v>14</v>
      </c>
      <c r="I208" s="7" t="s">
        <v>15</v>
      </c>
      <c r="J208" s="7" t="s">
        <v>16</v>
      </c>
      <c r="K208" s="7" t="s">
        <v>17</v>
      </c>
      <c r="L208" s="7" t="s">
        <v>18</v>
      </c>
      <c r="M208" s="7"/>
      <c r="N208" s="7"/>
      <c r="O208" s="7"/>
      <c r="P208" s="7" t="s">
        <v>19</v>
      </c>
      <c r="Q208" s="7"/>
      <c r="R208" s="7"/>
      <c r="S208" s="7"/>
      <c r="T208" s="8" t="s">
        <v>20</v>
      </c>
    </row>
    <row r="209" spans="2:20" s="19" customFormat="1" ht="11.45" customHeight="1" x14ac:dyDescent="0.2">
      <c r="B209" s="8"/>
      <c r="C209" s="8"/>
      <c r="D209" s="37"/>
      <c r="E209" s="37"/>
      <c r="F209" s="37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8"/>
    </row>
    <row r="210" spans="2:20" s="19" customFormat="1" ht="24.2" customHeight="1" x14ac:dyDescent="0.2">
      <c r="B210" s="8"/>
      <c r="C210" s="8"/>
      <c r="D210" s="37"/>
      <c r="E210" s="37"/>
      <c r="F210" s="37"/>
      <c r="G210" s="37" t="s">
        <v>21</v>
      </c>
      <c r="H210" s="7"/>
      <c r="I210" s="7"/>
      <c r="J210" s="7"/>
      <c r="K210" s="7"/>
      <c r="L210" s="36" t="s">
        <v>22</v>
      </c>
      <c r="M210" s="36" t="s">
        <v>23</v>
      </c>
      <c r="N210" s="36" t="s">
        <v>24</v>
      </c>
      <c r="O210" s="36" t="s">
        <v>25</v>
      </c>
      <c r="P210" s="36" t="s">
        <v>26</v>
      </c>
      <c r="Q210" s="36" t="s">
        <v>27</v>
      </c>
      <c r="R210" s="36" t="s">
        <v>28</v>
      </c>
      <c r="S210" s="36" t="s">
        <v>29</v>
      </c>
      <c r="T210" s="8"/>
    </row>
    <row r="211" spans="2:20" s="27" customFormat="1" ht="19.5" customHeight="1" x14ac:dyDescent="0.2">
      <c r="B211" s="6" t="s">
        <v>162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2:20" s="27" customFormat="1" ht="19.5" customHeight="1" x14ac:dyDescent="0.3">
      <c r="B212" s="8" t="s">
        <v>31</v>
      </c>
      <c r="C212" s="38" t="s">
        <v>48</v>
      </c>
      <c r="D212" s="38"/>
      <c r="E212" s="38"/>
      <c r="F212" s="38"/>
      <c r="G212" s="46">
        <v>100</v>
      </c>
      <c r="H212" s="51">
        <v>0.8</v>
      </c>
      <c r="I212" s="51">
        <v>0</v>
      </c>
      <c r="J212" s="51">
        <v>3.4</v>
      </c>
      <c r="K212" s="51">
        <v>16</v>
      </c>
      <c r="L212" s="52">
        <v>0.02</v>
      </c>
      <c r="M212" s="52">
        <v>0.02</v>
      </c>
      <c r="N212" s="52">
        <v>0.18</v>
      </c>
      <c r="O212" s="51">
        <v>2.7</v>
      </c>
      <c r="P212" s="51">
        <v>12.4</v>
      </c>
      <c r="Q212" s="51">
        <v>13.3</v>
      </c>
      <c r="R212" s="51">
        <v>40.020000000000003</v>
      </c>
      <c r="S212" s="51">
        <v>0.32</v>
      </c>
      <c r="T212" s="38" t="s">
        <v>49</v>
      </c>
    </row>
    <row r="213" spans="2:20" s="66" customFormat="1" ht="17.45" customHeight="1" x14ac:dyDescent="0.3">
      <c r="B213" s="8"/>
      <c r="C213" s="35" t="s">
        <v>98</v>
      </c>
      <c r="D213" s="45"/>
      <c r="E213" s="45"/>
      <c r="F213" s="45"/>
      <c r="G213" s="38" t="s">
        <v>53</v>
      </c>
      <c r="H213" s="42">
        <v>15.2</v>
      </c>
      <c r="I213" s="42">
        <v>22.6</v>
      </c>
      <c r="J213" s="42">
        <v>14.8</v>
      </c>
      <c r="K213" s="42">
        <v>324</v>
      </c>
      <c r="L213" s="43">
        <v>0.1</v>
      </c>
      <c r="M213" s="43">
        <v>0.13</v>
      </c>
      <c r="N213" s="43">
        <v>4.7</v>
      </c>
      <c r="O213" s="43">
        <v>0.73</v>
      </c>
      <c r="P213" s="43">
        <v>17.5</v>
      </c>
      <c r="Q213" s="43">
        <v>23.33</v>
      </c>
      <c r="R213" s="43">
        <v>133.83000000000001</v>
      </c>
      <c r="S213" s="42">
        <v>1.58</v>
      </c>
      <c r="T213" s="35" t="s">
        <v>99</v>
      </c>
    </row>
    <row r="214" spans="2:20" s="27" customFormat="1" x14ac:dyDescent="0.3">
      <c r="B214" s="8"/>
      <c r="C214" s="38" t="s">
        <v>163</v>
      </c>
      <c r="D214" s="45"/>
      <c r="E214" s="45"/>
      <c r="F214" s="45"/>
      <c r="G214" s="46">
        <v>180</v>
      </c>
      <c r="H214" s="42">
        <v>4.5199999999999996</v>
      </c>
      <c r="I214" s="42">
        <v>7.33</v>
      </c>
      <c r="J214" s="42">
        <v>49.68</v>
      </c>
      <c r="K214" s="42">
        <v>282.77999999999997</v>
      </c>
      <c r="L214" s="43">
        <v>0.03</v>
      </c>
      <c r="M214" s="43">
        <v>0.02</v>
      </c>
      <c r="N214" s="43">
        <v>0.81</v>
      </c>
      <c r="O214" s="42">
        <v>0</v>
      </c>
      <c r="P214" s="42">
        <v>1.64</v>
      </c>
      <c r="Q214" s="42">
        <v>19.600000000000001</v>
      </c>
      <c r="R214" s="42">
        <v>73.13</v>
      </c>
      <c r="S214" s="42">
        <v>0.63</v>
      </c>
      <c r="T214" s="38" t="s">
        <v>164</v>
      </c>
    </row>
    <row r="215" spans="2:20" s="27" customFormat="1" x14ac:dyDescent="0.3">
      <c r="B215" s="8"/>
      <c r="C215" s="35" t="s">
        <v>70</v>
      </c>
      <c r="D215" s="53"/>
      <c r="E215" s="53"/>
      <c r="F215" s="53"/>
      <c r="G215" s="46">
        <v>200</v>
      </c>
      <c r="H215" s="42">
        <v>0.08</v>
      </c>
      <c r="I215" s="42">
        <v>0</v>
      </c>
      <c r="J215" s="42">
        <v>21.82</v>
      </c>
      <c r="K215" s="42">
        <v>87.6</v>
      </c>
      <c r="L215" s="43">
        <v>0</v>
      </c>
      <c r="M215" s="43">
        <v>0.01</v>
      </c>
      <c r="N215" s="43">
        <v>0.13</v>
      </c>
      <c r="O215" s="42">
        <v>0.4</v>
      </c>
      <c r="P215" s="42">
        <v>31.82</v>
      </c>
      <c r="Q215" s="42">
        <v>6</v>
      </c>
      <c r="R215" s="42">
        <v>15.4</v>
      </c>
      <c r="S215" s="42">
        <v>1.25</v>
      </c>
      <c r="T215" s="35" t="s">
        <v>71</v>
      </c>
    </row>
    <row r="216" spans="2:20" s="27" customFormat="1" x14ac:dyDescent="0.2">
      <c r="B216" s="8"/>
      <c r="C216" s="38" t="s">
        <v>60</v>
      </c>
      <c r="D216" s="45"/>
      <c r="E216" s="45"/>
      <c r="F216" s="45"/>
      <c r="G216" s="46">
        <v>30</v>
      </c>
      <c r="H216" s="47">
        <v>2.37</v>
      </c>
      <c r="I216" s="47">
        <v>0.3</v>
      </c>
      <c r="J216" s="47">
        <v>14.5</v>
      </c>
      <c r="K216" s="47">
        <v>71</v>
      </c>
      <c r="L216" s="48">
        <v>0.05</v>
      </c>
      <c r="M216" s="48">
        <v>0.02</v>
      </c>
      <c r="N216" s="48">
        <v>0.48</v>
      </c>
      <c r="O216" s="47">
        <v>0</v>
      </c>
      <c r="P216" s="47">
        <v>6.9</v>
      </c>
      <c r="Q216" s="47">
        <v>9.9</v>
      </c>
      <c r="R216" s="47">
        <v>26.1</v>
      </c>
      <c r="S216" s="47">
        <v>0.6</v>
      </c>
      <c r="T216" s="35" t="s">
        <v>61</v>
      </c>
    </row>
    <row r="217" spans="2:20" s="27" customFormat="1" x14ac:dyDescent="0.2">
      <c r="B217" s="8"/>
      <c r="C217" s="38" t="s">
        <v>62</v>
      </c>
      <c r="D217" s="45"/>
      <c r="E217" s="45"/>
      <c r="F217" s="45"/>
      <c r="G217" s="46">
        <v>20</v>
      </c>
      <c r="H217" s="47">
        <v>1.32</v>
      </c>
      <c r="I217" s="47">
        <v>0.24</v>
      </c>
      <c r="J217" s="47">
        <v>8.6</v>
      </c>
      <c r="K217" s="47">
        <v>40.4</v>
      </c>
      <c r="L217" s="48">
        <v>0.03</v>
      </c>
      <c r="M217" s="48">
        <v>0.02</v>
      </c>
      <c r="N217" s="48">
        <v>0.14000000000000001</v>
      </c>
      <c r="O217" s="47">
        <v>0</v>
      </c>
      <c r="P217" s="47">
        <v>10.8</v>
      </c>
      <c r="Q217" s="47">
        <v>9.4</v>
      </c>
      <c r="R217" s="47">
        <v>31.6</v>
      </c>
      <c r="S217" s="47">
        <v>0.66</v>
      </c>
      <c r="T217" s="35" t="s">
        <v>63</v>
      </c>
    </row>
    <row r="218" spans="2:20" s="27" customFormat="1" x14ac:dyDescent="0.2">
      <c r="B218" s="8"/>
      <c r="C218" s="38" t="s">
        <v>72</v>
      </c>
      <c r="D218" s="45"/>
      <c r="E218" s="45"/>
      <c r="F218" s="45"/>
      <c r="G218" s="46" t="s">
        <v>73</v>
      </c>
      <c r="H218" s="47">
        <v>1</v>
      </c>
      <c r="I218" s="47">
        <v>0</v>
      </c>
      <c r="J218" s="47">
        <v>24.4</v>
      </c>
      <c r="K218" s="47">
        <v>101.6</v>
      </c>
      <c r="L218" s="48">
        <v>0.03</v>
      </c>
      <c r="M218" s="48">
        <v>0.03</v>
      </c>
      <c r="N218" s="48">
        <v>0.2</v>
      </c>
      <c r="O218" s="47">
        <v>4</v>
      </c>
      <c r="P218" s="47">
        <v>14</v>
      </c>
      <c r="Q218" s="47">
        <v>8</v>
      </c>
      <c r="R218" s="47">
        <v>14</v>
      </c>
      <c r="S218" s="47">
        <v>2.8</v>
      </c>
      <c r="T218" s="35" t="s">
        <v>74</v>
      </c>
    </row>
    <row r="219" spans="2:20" s="19" customFormat="1" x14ac:dyDescent="0.2">
      <c r="B219" s="8"/>
      <c r="C219" s="38" t="s">
        <v>46</v>
      </c>
      <c r="D219" s="38"/>
      <c r="E219" s="38"/>
      <c r="F219" s="38"/>
      <c r="G219" s="46">
        <v>835</v>
      </c>
      <c r="H219" s="50">
        <f t="shared" ref="H219:S219" si="27">H212+H213+H214+H215+H216+H217+H218</f>
        <v>25.29</v>
      </c>
      <c r="I219" s="50">
        <f t="shared" si="27"/>
        <v>30.47</v>
      </c>
      <c r="J219" s="50">
        <f t="shared" si="27"/>
        <v>137.19999999999999</v>
      </c>
      <c r="K219" s="50">
        <f t="shared" si="27"/>
        <v>923.38</v>
      </c>
      <c r="L219" s="50">
        <f t="shared" si="27"/>
        <v>0.26</v>
      </c>
      <c r="M219" s="50">
        <f t="shared" si="27"/>
        <v>0.24999999999999997</v>
      </c>
      <c r="N219" s="50">
        <f t="shared" si="27"/>
        <v>6.6399999999999988</v>
      </c>
      <c r="O219" s="50">
        <f t="shared" si="27"/>
        <v>7.83</v>
      </c>
      <c r="P219" s="50">
        <f t="shared" si="27"/>
        <v>95.06</v>
      </c>
      <c r="Q219" s="50">
        <f t="shared" si="27"/>
        <v>89.53</v>
      </c>
      <c r="R219" s="50">
        <f t="shared" si="27"/>
        <v>334.08000000000004</v>
      </c>
      <c r="S219" s="50">
        <f t="shared" si="27"/>
        <v>7.84</v>
      </c>
      <c r="T219" s="38"/>
    </row>
    <row r="220" spans="2:20" s="19" customFormat="1" x14ac:dyDescent="0.2">
      <c r="B220" s="35"/>
      <c r="C220" s="38" t="s">
        <v>165</v>
      </c>
      <c r="D220" s="38"/>
      <c r="E220" s="38"/>
      <c r="F220" s="38"/>
      <c r="G220" s="46">
        <f t="shared" ref="G220:S220" si="28">(G26+G48+G68+G90+G111+G131+G152+G175+G197+G219)/10</f>
        <v>731.4</v>
      </c>
      <c r="H220" s="50">
        <f t="shared" si="28"/>
        <v>24.547000000000001</v>
      </c>
      <c r="I220" s="50">
        <f t="shared" si="28"/>
        <v>22.449999999999996</v>
      </c>
      <c r="J220" s="50">
        <f t="shared" si="28"/>
        <v>117.08900000000001</v>
      </c>
      <c r="K220" s="50">
        <f t="shared" si="28"/>
        <v>786.68100000000015</v>
      </c>
      <c r="L220" s="50">
        <f t="shared" si="28"/>
        <v>0.66460000000000008</v>
      </c>
      <c r="M220" s="50">
        <f t="shared" si="28"/>
        <v>0.313</v>
      </c>
      <c r="N220" s="50">
        <f t="shared" si="28"/>
        <v>3.7839999999999998</v>
      </c>
      <c r="O220" s="50">
        <f t="shared" si="28"/>
        <v>67.400999999999996</v>
      </c>
      <c r="P220" s="50">
        <f t="shared" si="28"/>
        <v>211.55500000000001</v>
      </c>
      <c r="Q220" s="50">
        <f t="shared" si="28"/>
        <v>84.295000000000002</v>
      </c>
      <c r="R220" s="50">
        <f t="shared" si="28"/>
        <v>317.80200000000002</v>
      </c>
      <c r="S220" s="50">
        <f t="shared" si="28"/>
        <v>4.8290000000000006</v>
      </c>
      <c r="T220" s="38"/>
    </row>
    <row r="221" spans="2:20" s="19" customFormat="1" x14ac:dyDescent="0.3">
      <c r="B221" s="8" t="s">
        <v>47</v>
      </c>
      <c r="C221" s="38"/>
      <c r="D221" s="38"/>
      <c r="E221" s="38"/>
      <c r="F221" s="38"/>
      <c r="G221" s="46"/>
      <c r="H221" s="51"/>
      <c r="I221" s="51"/>
      <c r="J221" s="51"/>
      <c r="K221" s="51"/>
      <c r="L221" s="52"/>
      <c r="M221" s="52"/>
      <c r="N221" s="52"/>
      <c r="O221" s="51"/>
      <c r="P221" s="51"/>
      <c r="Q221" s="51"/>
      <c r="R221" s="51"/>
      <c r="S221" s="51"/>
      <c r="T221" s="38"/>
    </row>
    <row r="222" spans="2:20" s="27" customFormat="1" x14ac:dyDescent="0.3">
      <c r="B222" s="8"/>
      <c r="C222" s="38" t="s">
        <v>166</v>
      </c>
      <c r="D222" s="45"/>
      <c r="E222" s="45"/>
      <c r="F222" s="45"/>
      <c r="G222" s="38">
        <v>250</v>
      </c>
      <c r="H222" s="42">
        <v>5.23</v>
      </c>
      <c r="I222" s="42">
        <v>6.28</v>
      </c>
      <c r="J222" s="42">
        <v>29</v>
      </c>
      <c r="K222" s="42">
        <v>193.5</v>
      </c>
      <c r="L222" s="43">
        <v>0.08</v>
      </c>
      <c r="M222" s="43">
        <v>0.05</v>
      </c>
      <c r="N222" s="43">
        <v>0.78</v>
      </c>
      <c r="O222" s="43">
        <v>5.75</v>
      </c>
      <c r="P222" s="43">
        <v>18.22</v>
      </c>
      <c r="Q222" s="43">
        <v>18.13</v>
      </c>
      <c r="R222" s="43">
        <v>47.35</v>
      </c>
      <c r="S222" s="42">
        <v>0.68</v>
      </c>
      <c r="T222" s="38" t="s">
        <v>167</v>
      </c>
    </row>
    <row r="223" spans="2:20" s="27" customFormat="1" x14ac:dyDescent="0.3">
      <c r="B223" s="8"/>
      <c r="C223" s="35" t="s">
        <v>105</v>
      </c>
      <c r="D223" s="45"/>
      <c r="E223" s="45"/>
      <c r="F223" s="45"/>
      <c r="G223" s="38" t="s">
        <v>106</v>
      </c>
      <c r="H223" s="42">
        <v>14.16</v>
      </c>
      <c r="I223" s="42">
        <v>7.47</v>
      </c>
      <c r="J223" s="42">
        <v>7.47</v>
      </c>
      <c r="K223" s="42">
        <v>154</v>
      </c>
      <c r="L223" s="43">
        <v>0.08</v>
      </c>
      <c r="M223" s="43">
        <v>0.08</v>
      </c>
      <c r="N223" s="43">
        <v>0.96</v>
      </c>
      <c r="O223" s="43">
        <v>2.2599999999999998</v>
      </c>
      <c r="P223" s="43">
        <v>30.5</v>
      </c>
      <c r="Q223" s="43">
        <v>32.26</v>
      </c>
      <c r="R223" s="43">
        <v>165.62</v>
      </c>
      <c r="S223" s="42">
        <v>0.7</v>
      </c>
      <c r="T223" s="35" t="s">
        <v>107</v>
      </c>
    </row>
    <row r="224" spans="2:20" s="27" customFormat="1" x14ac:dyDescent="0.3">
      <c r="B224" s="8"/>
      <c r="C224" s="35" t="s">
        <v>108</v>
      </c>
      <c r="D224" s="45"/>
      <c r="E224" s="45"/>
      <c r="F224" s="45"/>
      <c r="G224" s="38">
        <v>180</v>
      </c>
      <c r="H224" s="42">
        <v>3.74</v>
      </c>
      <c r="I224" s="42">
        <v>6.12</v>
      </c>
      <c r="J224" s="42">
        <v>22.28</v>
      </c>
      <c r="K224" s="42">
        <v>159.12</v>
      </c>
      <c r="L224" s="43">
        <v>0.17</v>
      </c>
      <c r="M224" s="43">
        <v>0.13</v>
      </c>
      <c r="N224" s="43">
        <v>1.63</v>
      </c>
      <c r="O224" s="42">
        <v>21.79</v>
      </c>
      <c r="P224" s="42">
        <v>44.37</v>
      </c>
      <c r="Q224" s="42">
        <v>33.299999999999997</v>
      </c>
      <c r="R224" s="42">
        <v>103.91</v>
      </c>
      <c r="S224" s="42">
        <v>1.21</v>
      </c>
      <c r="T224" s="38" t="s">
        <v>109</v>
      </c>
    </row>
    <row r="225" spans="2:20" s="27" customFormat="1" x14ac:dyDescent="0.2">
      <c r="B225" s="8"/>
      <c r="C225" s="38" t="s">
        <v>85</v>
      </c>
      <c r="D225" s="45"/>
      <c r="E225" s="45"/>
      <c r="F225" s="45"/>
      <c r="G225" s="46" t="s">
        <v>86</v>
      </c>
      <c r="H225" s="47">
        <v>0.1</v>
      </c>
      <c r="I225" s="47">
        <v>0</v>
      </c>
      <c r="J225" s="47">
        <v>15</v>
      </c>
      <c r="K225" s="47">
        <v>60</v>
      </c>
      <c r="L225" s="48">
        <v>0</v>
      </c>
      <c r="M225" s="48">
        <v>0</v>
      </c>
      <c r="N225" s="48">
        <v>0.02</v>
      </c>
      <c r="O225" s="47">
        <v>0.03</v>
      </c>
      <c r="P225" s="47">
        <v>1.1100000000000001</v>
      </c>
      <c r="Q225" s="47">
        <v>1.44</v>
      </c>
      <c r="R225" s="47">
        <v>2.78</v>
      </c>
      <c r="S225" s="47">
        <v>0.31</v>
      </c>
      <c r="T225" s="38" t="s">
        <v>87</v>
      </c>
    </row>
    <row r="226" spans="2:20" s="27" customFormat="1" x14ac:dyDescent="0.2">
      <c r="B226" s="8"/>
      <c r="C226" s="38" t="s">
        <v>60</v>
      </c>
      <c r="D226" s="45"/>
      <c r="E226" s="45"/>
      <c r="F226" s="45"/>
      <c r="G226" s="46">
        <v>30</v>
      </c>
      <c r="H226" s="47">
        <v>2.37</v>
      </c>
      <c r="I226" s="47">
        <v>0.3</v>
      </c>
      <c r="J226" s="47">
        <v>14.5</v>
      </c>
      <c r="K226" s="47">
        <v>71</v>
      </c>
      <c r="L226" s="48">
        <v>0.05</v>
      </c>
      <c r="M226" s="48">
        <v>0.02</v>
      </c>
      <c r="N226" s="48">
        <v>0.48</v>
      </c>
      <c r="O226" s="47">
        <v>0</v>
      </c>
      <c r="P226" s="47">
        <v>6.9</v>
      </c>
      <c r="Q226" s="47">
        <v>9.9</v>
      </c>
      <c r="R226" s="47">
        <v>26.1</v>
      </c>
      <c r="S226" s="47">
        <v>0.6</v>
      </c>
      <c r="T226" s="35" t="s">
        <v>61</v>
      </c>
    </row>
    <row r="227" spans="2:20" s="27" customFormat="1" x14ac:dyDescent="0.2">
      <c r="B227" s="8"/>
      <c r="C227" s="38" t="s">
        <v>62</v>
      </c>
      <c r="D227" s="45"/>
      <c r="E227" s="45"/>
      <c r="F227" s="45"/>
      <c r="G227" s="46">
        <v>20</v>
      </c>
      <c r="H227" s="47">
        <v>1.32</v>
      </c>
      <c r="I227" s="47">
        <v>0.24</v>
      </c>
      <c r="J227" s="47">
        <v>8.6</v>
      </c>
      <c r="K227" s="47">
        <v>40.4</v>
      </c>
      <c r="L227" s="48">
        <v>0.03</v>
      </c>
      <c r="M227" s="48">
        <v>0.02</v>
      </c>
      <c r="N227" s="48">
        <v>0.14000000000000001</v>
      </c>
      <c r="O227" s="47">
        <v>0</v>
      </c>
      <c r="P227" s="47">
        <v>10.8</v>
      </c>
      <c r="Q227" s="47">
        <v>9.4</v>
      </c>
      <c r="R227" s="47">
        <v>31.6</v>
      </c>
      <c r="S227" s="47">
        <v>0.66</v>
      </c>
      <c r="T227" s="35" t="s">
        <v>63</v>
      </c>
    </row>
    <row r="228" spans="2:20" s="27" customFormat="1" x14ac:dyDescent="0.2">
      <c r="B228" s="8"/>
      <c r="C228" s="35" t="s">
        <v>43</v>
      </c>
      <c r="D228" s="57"/>
      <c r="E228" s="57"/>
      <c r="F228" s="57"/>
      <c r="G228" s="38" t="s">
        <v>44</v>
      </c>
      <c r="H228" s="44">
        <v>0.8</v>
      </c>
      <c r="I228" s="44">
        <v>0</v>
      </c>
      <c r="J228" s="44">
        <v>25.2</v>
      </c>
      <c r="K228" s="44">
        <v>104</v>
      </c>
      <c r="L228" s="49">
        <v>0.08</v>
      </c>
      <c r="M228" s="49">
        <v>0.06</v>
      </c>
      <c r="N228" s="49">
        <v>0.4</v>
      </c>
      <c r="O228" s="49">
        <v>120</v>
      </c>
      <c r="P228" s="49">
        <v>68</v>
      </c>
      <c r="Q228" s="49">
        <v>26</v>
      </c>
      <c r="R228" s="49">
        <v>46</v>
      </c>
      <c r="S228" s="49">
        <v>0.6</v>
      </c>
      <c r="T228" s="35" t="s">
        <v>45</v>
      </c>
    </row>
    <row r="229" spans="2:20" s="19" customFormat="1" x14ac:dyDescent="0.2">
      <c r="B229" s="8"/>
      <c r="C229" s="38" t="s">
        <v>46</v>
      </c>
      <c r="D229" s="38"/>
      <c r="E229" s="38"/>
      <c r="F229" s="38"/>
      <c r="G229" s="46">
        <v>1100</v>
      </c>
      <c r="H229" s="50">
        <f t="shared" ref="H229:S229" si="29">H221+H227+H226+H224+H225+H223+H222</f>
        <v>26.92</v>
      </c>
      <c r="I229" s="50">
        <f t="shared" si="29"/>
        <v>20.41</v>
      </c>
      <c r="J229" s="50">
        <f t="shared" si="29"/>
        <v>96.850000000000009</v>
      </c>
      <c r="K229" s="50">
        <f t="shared" si="29"/>
        <v>678.02</v>
      </c>
      <c r="L229" s="50">
        <f t="shared" si="29"/>
        <v>0.41000000000000003</v>
      </c>
      <c r="M229" s="50">
        <f t="shared" si="29"/>
        <v>0.3</v>
      </c>
      <c r="N229" s="50">
        <f t="shared" si="29"/>
        <v>4.01</v>
      </c>
      <c r="O229" s="50">
        <f t="shared" si="29"/>
        <v>29.83</v>
      </c>
      <c r="P229" s="50">
        <f t="shared" si="29"/>
        <v>111.9</v>
      </c>
      <c r="Q229" s="50">
        <f t="shared" si="29"/>
        <v>104.42999999999998</v>
      </c>
      <c r="R229" s="50">
        <f t="shared" si="29"/>
        <v>377.36</v>
      </c>
      <c r="S229" s="50">
        <f t="shared" si="29"/>
        <v>4.1599999999999993</v>
      </c>
      <c r="T229" s="35"/>
    </row>
    <row r="230" spans="2:20" s="19" customFormat="1" ht="17.25" customHeight="1" x14ac:dyDescent="0.2">
      <c r="B230" s="8"/>
      <c r="C230" s="38" t="s">
        <v>64</v>
      </c>
      <c r="D230" s="38"/>
      <c r="E230" s="38"/>
      <c r="F230" s="38"/>
      <c r="G230" s="46">
        <f t="shared" ref="G230:S230" si="30">G219+G229</f>
        <v>1935</v>
      </c>
      <c r="H230" s="50">
        <f t="shared" si="30"/>
        <v>52.21</v>
      </c>
      <c r="I230" s="50">
        <f t="shared" si="30"/>
        <v>50.879999999999995</v>
      </c>
      <c r="J230" s="50">
        <f t="shared" si="30"/>
        <v>234.05</v>
      </c>
      <c r="K230" s="50">
        <f t="shared" si="30"/>
        <v>1601.4</v>
      </c>
      <c r="L230" s="50">
        <f t="shared" si="30"/>
        <v>0.67</v>
      </c>
      <c r="M230" s="50">
        <f t="shared" si="30"/>
        <v>0.54999999999999993</v>
      </c>
      <c r="N230" s="50">
        <f t="shared" si="30"/>
        <v>10.649999999999999</v>
      </c>
      <c r="O230" s="50">
        <f t="shared" si="30"/>
        <v>37.659999999999997</v>
      </c>
      <c r="P230" s="50">
        <f t="shared" si="30"/>
        <v>206.96</v>
      </c>
      <c r="Q230" s="50">
        <f t="shared" si="30"/>
        <v>193.95999999999998</v>
      </c>
      <c r="R230" s="50">
        <f t="shared" si="30"/>
        <v>711.44</v>
      </c>
      <c r="S230" s="50">
        <f t="shared" si="30"/>
        <v>12</v>
      </c>
      <c r="T230" s="35"/>
    </row>
    <row r="231" spans="2:20" s="19" customFormat="1" ht="17.25" customHeight="1" x14ac:dyDescent="0.2">
      <c r="B231" s="8"/>
      <c r="C231" s="38" t="s">
        <v>168</v>
      </c>
      <c r="D231" s="38"/>
      <c r="E231" s="38"/>
      <c r="F231" s="38"/>
      <c r="G231" s="46">
        <f t="shared" ref="G231:S231" si="31">(G35+G58+G76+G99+G119+G140+G161+G184+G205+G229)/10</f>
        <v>988.7</v>
      </c>
      <c r="H231" s="50">
        <f t="shared" si="31"/>
        <v>33.855000000000004</v>
      </c>
      <c r="I231" s="50">
        <f t="shared" si="31"/>
        <v>34.104000000000006</v>
      </c>
      <c r="J231" s="50">
        <f t="shared" si="31"/>
        <v>147.04299999999998</v>
      </c>
      <c r="K231" s="50">
        <f t="shared" si="31"/>
        <v>953.06700000000001</v>
      </c>
      <c r="L231" s="50">
        <f t="shared" si="31"/>
        <v>0.629</v>
      </c>
      <c r="M231" s="50">
        <f t="shared" si="31"/>
        <v>0.38200000000000001</v>
      </c>
      <c r="N231" s="50">
        <f t="shared" si="31"/>
        <v>7.5850000000000009</v>
      </c>
      <c r="O231" s="50">
        <f t="shared" si="31"/>
        <v>80.611000000000004</v>
      </c>
      <c r="P231" s="50">
        <f t="shared" si="31"/>
        <v>197.05200000000002</v>
      </c>
      <c r="Q231" s="50">
        <f t="shared" si="31"/>
        <v>182.54000000000002</v>
      </c>
      <c r="R231" s="50">
        <f t="shared" si="31"/>
        <v>524.26099999999997</v>
      </c>
      <c r="S231" s="50">
        <f t="shared" si="31"/>
        <v>9.3580000000000005</v>
      </c>
      <c r="T231" s="35"/>
    </row>
    <row r="232" spans="2:20" s="19" customFormat="1" ht="17.25" customHeight="1" x14ac:dyDescent="0.2">
      <c r="B232" s="8"/>
      <c r="C232" s="35" t="s">
        <v>169</v>
      </c>
      <c r="D232" s="38"/>
      <c r="E232" s="38"/>
      <c r="F232" s="38"/>
      <c r="G232" s="46">
        <f t="shared" ref="G232:S232" si="32">(G36+G59+G77+G100+G120+G141+G162+G185+G206+G230)/10</f>
        <v>1720.1</v>
      </c>
      <c r="H232" s="50">
        <f t="shared" si="32"/>
        <v>58.402000000000008</v>
      </c>
      <c r="I232" s="50">
        <f t="shared" si="32"/>
        <v>56.554000000000009</v>
      </c>
      <c r="J232" s="50">
        <f t="shared" si="32"/>
        <v>264.13200000000001</v>
      </c>
      <c r="K232" s="50">
        <f t="shared" si="32"/>
        <v>1739.748</v>
      </c>
      <c r="L232" s="50">
        <f t="shared" si="32"/>
        <v>1.2936000000000001</v>
      </c>
      <c r="M232" s="50">
        <f t="shared" si="32"/>
        <v>0.69499999999999995</v>
      </c>
      <c r="N232" s="50">
        <f t="shared" si="32"/>
        <v>11.369</v>
      </c>
      <c r="O232" s="50">
        <f t="shared" si="32"/>
        <v>148.012</v>
      </c>
      <c r="P232" s="50">
        <f t="shared" si="32"/>
        <v>408.60700000000003</v>
      </c>
      <c r="Q232" s="50">
        <f t="shared" si="32"/>
        <v>266.83500000000004</v>
      </c>
      <c r="R232" s="50">
        <f t="shared" si="32"/>
        <v>842.0630000000001</v>
      </c>
      <c r="S232" s="50">
        <f t="shared" si="32"/>
        <v>14.187000000000001</v>
      </c>
      <c r="T232" s="38"/>
    </row>
    <row r="233" spans="2:20" s="27" customFormat="1" ht="21.2" customHeight="1" x14ac:dyDescent="0.2">
      <c r="B233" s="67"/>
      <c r="C233" s="67"/>
      <c r="D233" s="64"/>
      <c r="E233" s="64"/>
      <c r="F233" s="64"/>
      <c r="G233" s="68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67"/>
    </row>
    <row r="234" spans="2:20" s="27" customFormat="1" ht="21.75" customHeight="1" x14ac:dyDescent="0.2">
      <c r="B234" s="19"/>
      <c r="C234" s="3" t="s">
        <v>170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2:20" s="27" customFormat="1" ht="21.75" customHeight="1" x14ac:dyDescent="0.2">
      <c r="B235" s="19"/>
      <c r="C235" s="3" t="s">
        <v>171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2:20" s="27" customFormat="1" ht="19.5" customHeight="1" x14ac:dyDescent="0.2">
      <c r="B236" s="19"/>
      <c r="C236" s="3" t="s">
        <v>172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2:20" s="27" customFormat="1" ht="17.25" customHeight="1" x14ac:dyDescent="0.2">
      <c r="B237" s="19"/>
      <c r="C237" s="3" t="s">
        <v>173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2:20" s="27" customFormat="1" ht="19.5" customHeight="1" x14ac:dyDescent="0.2">
      <c r="B238" s="19"/>
      <c r="C238" s="3" t="s">
        <v>174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2:20" s="27" customFormat="1" ht="13.5" customHeight="1" x14ac:dyDescent="0.2">
      <c r="B239" s="19"/>
      <c r="C239" s="19"/>
      <c r="G239" s="20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19"/>
    </row>
    <row r="240" spans="2:20" s="27" customFormat="1" ht="11.45" hidden="1" customHeight="1" x14ac:dyDescent="0.2">
      <c r="B240" s="19"/>
      <c r="C240" s="19"/>
      <c r="G240" s="20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19"/>
    </row>
    <row r="241" spans="2:20" s="27" customFormat="1" ht="21.75" customHeight="1" x14ac:dyDescent="0.2">
      <c r="B241" s="19"/>
      <c r="C241" s="2" t="s">
        <v>175</v>
      </c>
      <c r="D241" s="2"/>
      <c r="E241" s="2"/>
      <c r="F241" s="2"/>
      <c r="G241" s="2"/>
      <c r="H241" s="69"/>
      <c r="I241" s="69"/>
      <c r="J241" s="69"/>
      <c r="K241" s="1" t="s">
        <v>176</v>
      </c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27" customFormat="1" x14ac:dyDescent="0.2">
      <c r="B242" s="67"/>
      <c r="C242" s="67"/>
      <c r="D242" s="64"/>
      <c r="E242" s="64"/>
      <c r="F242" s="64"/>
      <c r="G242" s="68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67"/>
    </row>
    <row r="243" spans="2:20" s="27" customFormat="1" x14ac:dyDescent="0.2">
      <c r="B243" s="67"/>
      <c r="C243" s="67"/>
      <c r="D243" s="64"/>
      <c r="E243" s="64"/>
      <c r="F243" s="64"/>
      <c r="G243" s="68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67"/>
    </row>
    <row r="244" spans="2:20" s="27" customFormat="1" ht="15" customHeight="1" x14ac:dyDescent="0.2">
      <c r="B244" s="67"/>
      <c r="C244" s="67"/>
      <c r="D244" s="64"/>
      <c r="E244" s="64"/>
      <c r="F244" s="64"/>
      <c r="G244" s="68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67"/>
    </row>
    <row r="246" spans="2:20" ht="12.6" customHeight="1" x14ac:dyDescent="0.35"/>
    <row r="247" spans="2:20" ht="12.6" customHeight="1" x14ac:dyDescent="0.35"/>
  </sheetData>
  <mergeCells count="161">
    <mergeCell ref="B211:T211"/>
    <mergeCell ref="B212:B219"/>
    <mergeCell ref="B221:B232"/>
    <mergeCell ref="C234:T234"/>
    <mergeCell ref="C235:T235"/>
    <mergeCell ref="C236:T236"/>
    <mergeCell ref="C237:T237"/>
    <mergeCell ref="C238:T238"/>
    <mergeCell ref="C241:G241"/>
    <mergeCell ref="K241:T241"/>
    <mergeCell ref="B190:T190"/>
    <mergeCell ref="B191:T191"/>
    <mergeCell ref="B192:B197"/>
    <mergeCell ref="B198:B206"/>
    <mergeCell ref="B207:T207"/>
    <mergeCell ref="B208:B210"/>
    <mergeCell ref="C208:C210"/>
    <mergeCell ref="G208:G209"/>
    <mergeCell ref="H208:H210"/>
    <mergeCell ref="I208:I210"/>
    <mergeCell ref="J208:J210"/>
    <mergeCell ref="K208:K210"/>
    <mergeCell ref="L208:O209"/>
    <mergeCell ref="P208:S209"/>
    <mergeCell ref="T208:T210"/>
    <mergeCell ref="B167:T167"/>
    <mergeCell ref="B168:B175"/>
    <mergeCell ref="B176:B185"/>
    <mergeCell ref="B186:T186"/>
    <mergeCell ref="B187:B189"/>
    <mergeCell ref="C187:C189"/>
    <mergeCell ref="G187:G188"/>
    <mergeCell ref="H187:H189"/>
    <mergeCell ref="I187:I189"/>
    <mergeCell ref="J187:J189"/>
    <mergeCell ref="K187:K189"/>
    <mergeCell ref="L187:O188"/>
    <mergeCell ref="P187:S188"/>
    <mergeCell ref="T187:T189"/>
    <mergeCell ref="B146:T146"/>
    <mergeCell ref="B147:B152"/>
    <mergeCell ref="B153:B162"/>
    <mergeCell ref="B163:T163"/>
    <mergeCell ref="B164:B166"/>
    <mergeCell ref="C164:C166"/>
    <mergeCell ref="G164:G165"/>
    <mergeCell ref="H164:H166"/>
    <mergeCell ref="I164:I166"/>
    <mergeCell ref="J164:J166"/>
    <mergeCell ref="K164:K166"/>
    <mergeCell ref="L164:O165"/>
    <mergeCell ref="P164:S165"/>
    <mergeCell ref="T164:T166"/>
    <mergeCell ref="B125:T125"/>
    <mergeCell ref="B126:B131"/>
    <mergeCell ref="B132:B141"/>
    <mergeCell ref="B142:T142"/>
    <mergeCell ref="B143:B145"/>
    <mergeCell ref="C143:C145"/>
    <mergeCell ref="G143:G144"/>
    <mergeCell ref="H143:H145"/>
    <mergeCell ref="I143:I145"/>
    <mergeCell ref="J143:J145"/>
    <mergeCell ref="K143:K145"/>
    <mergeCell ref="L143:O144"/>
    <mergeCell ref="P143:S144"/>
    <mergeCell ref="T143:T145"/>
    <mergeCell ref="B105:T105"/>
    <mergeCell ref="B106:B111"/>
    <mergeCell ref="B112:B120"/>
    <mergeCell ref="B121:T121"/>
    <mergeCell ref="B122:B124"/>
    <mergeCell ref="C122:C124"/>
    <mergeCell ref="G122:G123"/>
    <mergeCell ref="H122:H124"/>
    <mergeCell ref="I122:I124"/>
    <mergeCell ref="J122:J124"/>
    <mergeCell ref="K122:K124"/>
    <mergeCell ref="L122:O123"/>
    <mergeCell ref="P122:S123"/>
    <mergeCell ref="T122:T124"/>
    <mergeCell ref="B82:T82"/>
    <mergeCell ref="B83:B90"/>
    <mergeCell ref="B91:B100"/>
    <mergeCell ref="B101:T101"/>
    <mergeCell ref="B102:B104"/>
    <mergeCell ref="C102:C104"/>
    <mergeCell ref="G102:G103"/>
    <mergeCell ref="H102:H104"/>
    <mergeCell ref="I102:I104"/>
    <mergeCell ref="J102:J104"/>
    <mergeCell ref="K102:K104"/>
    <mergeCell ref="L102:O103"/>
    <mergeCell ref="P102:S103"/>
    <mergeCell ref="T102:T104"/>
    <mergeCell ref="B64:T64"/>
    <mergeCell ref="B65:B68"/>
    <mergeCell ref="B69:B77"/>
    <mergeCell ref="B78:T78"/>
    <mergeCell ref="B79:B81"/>
    <mergeCell ref="C79:C81"/>
    <mergeCell ref="G79:G80"/>
    <mergeCell ref="H79:H81"/>
    <mergeCell ref="I79:I81"/>
    <mergeCell ref="J79:J81"/>
    <mergeCell ref="K79:K81"/>
    <mergeCell ref="L79:O80"/>
    <mergeCell ref="P79:S80"/>
    <mergeCell ref="T79:T81"/>
    <mergeCell ref="B40:T40"/>
    <mergeCell ref="B41:B48"/>
    <mergeCell ref="B49:B59"/>
    <mergeCell ref="B60:T60"/>
    <mergeCell ref="B61:B63"/>
    <mergeCell ref="C61:C63"/>
    <mergeCell ref="G61:G62"/>
    <mergeCell ref="H61:H63"/>
    <mergeCell ref="I61:I63"/>
    <mergeCell ref="J61:J63"/>
    <mergeCell ref="K61:K63"/>
    <mergeCell ref="L61:O62"/>
    <mergeCell ref="P61:S62"/>
    <mergeCell ref="T61:T63"/>
    <mergeCell ref="B20:T20"/>
    <mergeCell ref="B21:B26"/>
    <mergeCell ref="B27:B36"/>
    <mergeCell ref="B37:B39"/>
    <mergeCell ref="C37:C39"/>
    <mergeCell ref="G37:G38"/>
    <mergeCell ref="H37:H39"/>
    <mergeCell ref="I37:I39"/>
    <mergeCell ref="J37:J39"/>
    <mergeCell ref="K37:K39"/>
    <mergeCell ref="L37:O38"/>
    <mergeCell ref="P37:S38"/>
    <mergeCell ref="T37:T39"/>
    <mergeCell ref="B8:T8"/>
    <mergeCell ref="B9:T9"/>
    <mergeCell ref="B10:T10"/>
    <mergeCell ref="B11:T11"/>
    <mergeCell ref="B13:T13"/>
    <mergeCell ref="B17:B19"/>
    <mergeCell ref="C17:C19"/>
    <mergeCell ref="G17:G18"/>
    <mergeCell ref="H17:H19"/>
    <mergeCell ref="I17:I19"/>
    <mergeCell ref="J17:J19"/>
    <mergeCell ref="K17:K19"/>
    <mergeCell ref="L17:O18"/>
    <mergeCell ref="P17:S18"/>
    <mergeCell ref="T17:T19"/>
    <mergeCell ref="C1:F1"/>
    <mergeCell ref="K1:T1"/>
    <mergeCell ref="B2:C2"/>
    <mergeCell ref="B3:C3"/>
    <mergeCell ref="Q3:T3"/>
    <mergeCell ref="Q4:T4"/>
    <mergeCell ref="B5:E5"/>
    <mergeCell ref="Q5:T5"/>
    <mergeCell ref="B6:C6"/>
    <mergeCell ref="Q6:T6"/>
  </mergeCells>
  <pageMargins left="3.9583333333333297E-2" right="3.9583333333333297E-2" top="0.196527777777778" bottom="3.9583333333333297E-2" header="0.511811023622047" footer="0.511811023622047"/>
  <pageSetup paperSize="9" scale="56" fitToHeight="12" pageOrder="overThenDown" orientation="landscape" useFirstPageNumber="1" horizontalDpi="300" verticalDpi="300" r:id="rId1"/>
  <rowBreaks count="12" manualBreakCount="12">
    <brk id="36" max="16383" man="1"/>
    <brk id="59" max="16383" man="1"/>
    <brk id="78" max="16383" man="1"/>
    <brk id="100" max="16383" man="1"/>
    <brk id="121" max="16383" man="1"/>
    <brk id="141" max="16383" man="1"/>
    <brk id="142" max="16383" man="1"/>
    <brk id="163" max="16383" man="1"/>
    <brk id="185" max="16383" man="1"/>
    <brk id="186" max="16383" man="1"/>
    <brk id="206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Меню апрель 2022</vt:lpstr>
      <vt:lpstr>'Меню апрель 2022'!_ФильтрБазыДанных</vt:lpstr>
      <vt:lpstr>'Меню апрель 2022'!Print_Area_0</vt:lpstr>
      <vt:lpstr>'Меню апрель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Викторовна Михайлова</dc:creator>
  <dc:description/>
  <cp:lastModifiedBy>Оксана</cp:lastModifiedBy>
  <cp:revision>249</cp:revision>
  <cp:lastPrinted>2024-08-02T12:52:41Z</cp:lastPrinted>
  <dcterms:created xsi:type="dcterms:W3CDTF">2021-10-25T10:35:13Z</dcterms:created>
  <dcterms:modified xsi:type="dcterms:W3CDTF">2024-08-21T18:20:09Z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