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F8B0F9AE-57A5-4B86-9E5F-E1A052338496}" xr6:coauthVersionLast="45" xr6:coauthVersionMax="45" xr10:uidLastSave="{00000000-0000-0000-0000-000000000000}"/>
  <bookViews>
    <workbookView xWindow="1125" yWindow="1125" windowWidth="27255" windowHeight="10965" tabRatio="500" xr2:uid="{00000000-000D-0000-FFFF-FFFF00000000}"/>
  </bookViews>
  <sheets>
    <sheet name="Меню апрель 2022" sheetId="1" r:id="rId1"/>
  </sheets>
  <definedNames>
    <definedName name="_xlnm._FilterDatabase" localSheetId="0">'Меню апрель 2022'!$L$203:$S$205</definedName>
    <definedName name="Print_Area_0" localSheetId="0">'Меню апрель 2022'!$A$1:$T$235</definedName>
    <definedName name="_xlnm.Print_Area" localSheetId="0">'Меню апрель 2022'!$A$1:$U$235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25" i="1" l="1"/>
  <c r="R224" i="1"/>
  <c r="M224" i="1"/>
  <c r="J224" i="1"/>
  <c r="G224" i="1"/>
  <c r="S223" i="1"/>
  <c r="R223" i="1"/>
  <c r="Q223" i="1"/>
  <c r="P223" i="1"/>
  <c r="O223" i="1"/>
  <c r="N223" i="1"/>
  <c r="M223" i="1"/>
  <c r="L223" i="1"/>
  <c r="K223" i="1"/>
  <c r="K224" i="1" s="1"/>
  <c r="J223" i="1"/>
  <c r="I223" i="1"/>
  <c r="H223" i="1"/>
  <c r="K214" i="1"/>
  <c r="G214" i="1"/>
  <c r="S213" i="1"/>
  <c r="S224" i="1" s="1"/>
  <c r="R213" i="1"/>
  <c r="Q213" i="1"/>
  <c r="Q224" i="1" s="1"/>
  <c r="P213" i="1"/>
  <c r="P224" i="1" s="1"/>
  <c r="O213" i="1"/>
  <c r="O224" i="1" s="1"/>
  <c r="N213" i="1"/>
  <c r="N224" i="1" s="1"/>
  <c r="M213" i="1"/>
  <c r="L213" i="1"/>
  <c r="L224" i="1" s="1"/>
  <c r="K213" i="1"/>
  <c r="J213" i="1"/>
  <c r="I213" i="1"/>
  <c r="I224" i="1" s="1"/>
  <c r="H213" i="1"/>
  <c r="H224" i="1" s="1"/>
  <c r="R201" i="1"/>
  <c r="O201" i="1"/>
  <c r="L201" i="1"/>
  <c r="J201" i="1"/>
  <c r="H201" i="1"/>
  <c r="G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S192" i="1"/>
  <c r="S201" i="1" s="1"/>
  <c r="R192" i="1"/>
  <c r="Q192" i="1"/>
  <c r="Q201" i="1" s="1"/>
  <c r="P192" i="1"/>
  <c r="P201" i="1" s="1"/>
  <c r="O192" i="1"/>
  <c r="N192" i="1"/>
  <c r="N201" i="1" s="1"/>
  <c r="M192" i="1"/>
  <c r="M201" i="1" s="1"/>
  <c r="L192" i="1"/>
  <c r="K192" i="1"/>
  <c r="K201" i="1" s="1"/>
  <c r="J192" i="1"/>
  <c r="I192" i="1"/>
  <c r="I201" i="1" s="1"/>
  <c r="H192" i="1"/>
  <c r="P181" i="1"/>
  <c r="M181" i="1"/>
  <c r="K181" i="1"/>
  <c r="I181" i="1"/>
  <c r="G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S171" i="1"/>
  <c r="S181" i="1" s="1"/>
  <c r="R171" i="1"/>
  <c r="R181" i="1" s="1"/>
  <c r="Q171" i="1"/>
  <c r="Q181" i="1" s="1"/>
  <c r="P171" i="1"/>
  <c r="O171" i="1"/>
  <c r="O181" i="1" s="1"/>
  <c r="N171" i="1"/>
  <c r="N181" i="1" s="1"/>
  <c r="M171" i="1"/>
  <c r="L171" i="1"/>
  <c r="L181" i="1" s="1"/>
  <c r="K171" i="1"/>
  <c r="J171" i="1"/>
  <c r="J181" i="1" s="1"/>
  <c r="I171" i="1"/>
  <c r="H171" i="1"/>
  <c r="H181" i="1" s="1"/>
  <c r="Q159" i="1"/>
  <c r="N159" i="1"/>
  <c r="L159" i="1"/>
  <c r="J159" i="1"/>
  <c r="G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S149" i="1"/>
  <c r="S159" i="1" s="1"/>
  <c r="R149" i="1"/>
  <c r="R159" i="1" s="1"/>
  <c r="Q149" i="1"/>
  <c r="P149" i="1"/>
  <c r="P159" i="1" s="1"/>
  <c r="O149" i="1"/>
  <c r="O159" i="1" s="1"/>
  <c r="N149" i="1"/>
  <c r="M149" i="1"/>
  <c r="M159" i="1" s="1"/>
  <c r="L149" i="1"/>
  <c r="K149" i="1"/>
  <c r="K159" i="1" s="1"/>
  <c r="J149" i="1"/>
  <c r="I149" i="1"/>
  <c r="I159" i="1" s="1"/>
  <c r="H149" i="1"/>
  <c r="H159" i="1" s="1"/>
  <c r="R138" i="1"/>
  <c r="O138" i="1"/>
  <c r="K138" i="1"/>
  <c r="G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S129" i="1"/>
  <c r="S138" i="1" s="1"/>
  <c r="R129" i="1"/>
  <c r="Q129" i="1"/>
  <c r="Q138" i="1" s="1"/>
  <c r="P129" i="1"/>
  <c r="P138" i="1" s="1"/>
  <c r="O129" i="1"/>
  <c r="N129" i="1"/>
  <c r="N138" i="1" s="1"/>
  <c r="M129" i="1"/>
  <c r="M138" i="1" s="1"/>
  <c r="L129" i="1"/>
  <c r="L138" i="1" s="1"/>
  <c r="K129" i="1"/>
  <c r="J129" i="1"/>
  <c r="J138" i="1" s="1"/>
  <c r="I129" i="1"/>
  <c r="I138" i="1" s="1"/>
  <c r="H129" i="1"/>
  <c r="H138" i="1" s="1"/>
  <c r="S118" i="1"/>
  <c r="P118" i="1"/>
  <c r="L118" i="1"/>
  <c r="G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S109" i="1"/>
  <c r="R109" i="1"/>
  <c r="R118" i="1" s="1"/>
  <c r="Q109" i="1"/>
  <c r="Q118" i="1" s="1"/>
  <c r="P109" i="1"/>
  <c r="O109" i="1"/>
  <c r="O118" i="1" s="1"/>
  <c r="N109" i="1"/>
  <c r="N118" i="1" s="1"/>
  <c r="M109" i="1"/>
  <c r="M118" i="1" s="1"/>
  <c r="L109" i="1"/>
  <c r="K109" i="1"/>
  <c r="K118" i="1" s="1"/>
  <c r="J109" i="1"/>
  <c r="J118" i="1" s="1"/>
  <c r="I109" i="1"/>
  <c r="I118" i="1" s="1"/>
  <c r="H109" i="1"/>
  <c r="H118" i="1" s="1"/>
  <c r="Q99" i="1"/>
  <c r="M99" i="1"/>
  <c r="H99" i="1"/>
  <c r="G99" i="1"/>
  <c r="S98" i="1"/>
  <c r="R98" i="1"/>
  <c r="Q98" i="1"/>
  <c r="P98" i="1"/>
  <c r="O98" i="1"/>
  <c r="N98" i="1"/>
  <c r="M98" i="1"/>
  <c r="L98" i="1"/>
  <c r="K98" i="1"/>
  <c r="J98" i="1"/>
  <c r="I98" i="1"/>
  <c r="H98" i="1"/>
  <c r="S90" i="1"/>
  <c r="S99" i="1" s="1"/>
  <c r="R90" i="1"/>
  <c r="R99" i="1" s="1"/>
  <c r="Q90" i="1"/>
  <c r="P90" i="1"/>
  <c r="P99" i="1" s="1"/>
  <c r="O90" i="1"/>
  <c r="O99" i="1" s="1"/>
  <c r="N90" i="1"/>
  <c r="N99" i="1" s="1"/>
  <c r="M90" i="1"/>
  <c r="L90" i="1"/>
  <c r="L99" i="1" s="1"/>
  <c r="K90" i="1"/>
  <c r="K99" i="1" s="1"/>
  <c r="J90" i="1"/>
  <c r="J99" i="1" s="1"/>
  <c r="I90" i="1"/>
  <c r="I99" i="1" s="1"/>
  <c r="H90" i="1"/>
  <c r="R78" i="1"/>
  <c r="N78" i="1"/>
  <c r="I78" i="1"/>
  <c r="G78" i="1"/>
  <c r="S77" i="1"/>
  <c r="R77" i="1"/>
  <c r="Q77" i="1"/>
  <c r="P77" i="1"/>
  <c r="O77" i="1"/>
  <c r="N77" i="1"/>
  <c r="M77" i="1"/>
  <c r="L77" i="1"/>
  <c r="K77" i="1"/>
  <c r="J77" i="1"/>
  <c r="I77" i="1"/>
  <c r="H77" i="1"/>
  <c r="S69" i="1"/>
  <c r="S214" i="1" s="1"/>
  <c r="R69" i="1"/>
  <c r="Q69" i="1"/>
  <c r="Q78" i="1" s="1"/>
  <c r="P69" i="1"/>
  <c r="P78" i="1" s="1"/>
  <c r="O69" i="1"/>
  <c r="O78" i="1" s="1"/>
  <c r="N69" i="1"/>
  <c r="M69" i="1"/>
  <c r="M78" i="1" s="1"/>
  <c r="L69" i="1"/>
  <c r="L78" i="1" s="1"/>
  <c r="K69" i="1"/>
  <c r="K78" i="1" s="1"/>
  <c r="J69" i="1"/>
  <c r="J78" i="1" s="1"/>
  <c r="I69" i="1"/>
  <c r="H69" i="1"/>
  <c r="H78" i="1" s="1"/>
  <c r="S60" i="1"/>
  <c r="O60" i="1"/>
  <c r="J60" i="1"/>
  <c r="G60" i="1"/>
  <c r="S59" i="1"/>
  <c r="R59" i="1"/>
  <c r="Q59" i="1"/>
  <c r="P59" i="1"/>
  <c r="O59" i="1"/>
  <c r="N59" i="1"/>
  <c r="M59" i="1"/>
  <c r="L59" i="1"/>
  <c r="K59" i="1"/>
  <c r="J59" i="1"/>
  <c r="I59" i="1"/>
  <c r="H59" i="1"/>
  <c r="S49" i="1"/>
  <c r="R49" i="1"/>
  <c r="R60" i="1" s="1"/>
  <c r="Q49" i="1"/>
  <c r="Q60" i="1" s="1"/>
  <c r="P49" i="1"/>
  <c r="P60" i="1" s="1"/>
  <c r="O49" i="1"/>
  <c r="N49" i="1"/>
  <c r="N60" i="1" s="1"/>
  <c r="M49" i="1"/>
  <c r="M60" i="1" s="1"/>
  <c r="L49" i="1"/>
  <c r="L60" i="1" s="1"/>
  <c r="K49" i="1"/>
  <c r="K60" i="1" s="1"/>
  <c r="J49" i="1"/>
  <c r="I49" i="1"/>
  <c r="I60" i="1" s="1"/>
  <c r="H49" i="1"/>
  <c r="H60" i="1" s="1"/>
  <c r="P36" i="1"/>
  <c r="K36" i="1"/>
  <c r="H36" i="1"/>
  <c r="G36" i="1"/>
  <c r="G226" i="1" s="1"/>
  <c r="S35" i="1"/>
  <c r="S225" i="1" s="1"/>
  <c r="R35" i="1"/>
  <c r="R225" i="1" s="1"/>
  <c r="Q35" i="1"/>
  <c r="Q225" i="1" s="1"/>
  <c r="P35" i="1"/>
  <c r="P225" i="1" s="1"/>
  <c r="O35" i="1"/>
  <c r="O225" i="1" s="1"/>
  <c r="N35" i="1"/>
  <c r="N225" i="1" s="1"/>
  <c r="M35" i="1"/>
  <c r="M225" i="1" s="1"/>
  <c r="L35" i="1"/>
  <c r="L225" i="1" s="1"/>
  <c r="K35" i="1"/>
  <c r="K225" i="1" s="1"/>
  <c r="J35" i="1"/>
  <c r="J225" i="1" s="1"/>
  <c r="I35" i="1"/>
  <c r="I225" i="1" s="1"/>
  <c r="H35" i="1"/>
  <c r="H225" i="1" s="1"/>
  <c r="S25" i="1"/>
  <c r="S36" i="1" s="1"/>
  <c r="R25" i="1"/>
  <c r="R36" i="1" s="1"/>
  <c r="Q25" i="1"/>
  <c r="Q36" i="1" s="1"/>
  <c r="P25" i="1"/>
  <c r="P214" i="1" s="1"/>
  <c r="O25" i="1"/>
  <c r="O36" i="1" s="1"/>
  <c r="N25" i="1"/>
  <c r="N36" i="1" s="1"/>
  <c r="M25" i="1"/>
  <c r="M36" i="1" s="1"/>
  <c r="L25" i="1"/>
  <c r="L36" i="1" s="1"/>
  <c r="K25" i="1"/>
  <c r="J25" i="1"/>
  <c r="J214" i="1" s="1"/>
  <c r="I25" i="1"/>
  <c r="I214" i="1" s="1"/>
  <c r="H25" i="1"/>
  <c r="H214" i="1" s="1"/>
  <c r="H226" i="1" l="1"/>
  <c r="K226" i="1"/>
  <c r="P226" i="1"/>
  <c r="N226" i="1"/>
  <c r="M226" i="1"/>
  <c r="O226" i="1"/>
  <c r="Q226" i="1"/>
  <c r="L226" i="1"/>
  <c r="R226" i="1"/>
  <c r="I36" i="1"/>
  <c r="I226" i="1" s="1"/>
  <c r="S78" i="1"/>
  <c r="S226" i="1" s="1"/>
  <c r="L214" i="1"/>
  <c r="J36" i="1"/>
  <c r="J226" i="1" s="1"/>
  <c r="M214" i="1"/>
  <c r="N214" i="1"/>
  <c r="O214" i="1"/>
  <c r="Q214" i="1"/>
  <c r="R214" i="1"/>
</calcChain>
</file>

<file path=xl/sharedStrings.xml><?xml version="1.0" encoding="utf-8"?>
<sst xmlns="http://schemas.openxmlformats.org/spreadsheetml/2006/main" count="547" uniqueCount="186">
  <si>
    <t>Согласовано:</t>
  </si>
  <si>
    <t>Утверждаю:</t>
  </si>
  <si>
    <t xml:space="preserve">Директор МБОУ СОШ № </t>
  </si>
  <si>
    <t>Организатор питания</t>
  </si>
  <si>
    <t>___________________/_______________/</t>
  </si>
  <si>
    <t>"_____"_______________________2024г</t>
  </si>
  <si>
    <t>"_____"_______________________2024г.</t>
  </si>
  <si>
    <t xml:space="preserve">                    ДВУХНЕДЕЛЬНОЕ МЕНЮ</t>
  </si>
  <si>
    <t xml:space="preserve">                                          для обучающихся общеобразовательных организаций Георгиевского городского округа Ставропольского края </t>
  </si>
  <si>
    <t xml:space="preserve">                     в возрасте от 12  до 18 лет </t>
  </si>
  <si>
    <t xml:space="preserve">                   ЗАВТРАК И ОБЕД</t>
  </si>
  <si>
    <t>Прием пищи</t>
  </si>
  <si>
    <t>Наименование блюд</t>
  </si>
  <si>
    <t>Выход</t>
  </si>
  <si>
    <t>Б.</t>
  </si>
  <si>
    <t>Ж.</t>
  </si>
  <si>
    <t>У.</t>
  </si>
  <si>
    <t>к-во Ккал</t>
  </si>
  <si>
    <t>Витамины, мг</t>
  </si>
  <si>
    <t>Минералы, мг</t>
  </si>
  <si>
    <t>№ рецептуры</t>
  </si>
  <si>
    <t>12-18 лет</t>
  </si>
  <si>
    <t>В1</t>
  </si>
  <si>
    <t>В2</t>
  </si>
  <si>
    <t>РР</t>
  </si>
  <si>
    <t>С</t>
  </si>
  <si>
    <t>Са</t>
  </si>
  <si>
    <t>Мg</t>
  </si>
  <si>
    <t>Р</t>
  </si>
  <si>
    <t>Fе</t>
  </si>
  <si>
    <t xml:space="preserve"> 1 ДЕНЬ </t>
  </si>
  <si>
    <t>ЗАВТРАК</t>
  </si>
  <si>
    <t>Суп молочный с крупой рисовой</t>
  </si>
  <si>
    <t>200/5</t>
  </si>
  <si>
    <t xml:space="preserve"> Могильный М.П.2005-№121</t>
  </si>
  <si>
    <t>Сыр «Российский» 50% (порциями)</t>
  </si>
  <si>
    <t xml:space="preserve"> Могильный М.П.2005-№15</t>
  </si>
  <si>
    <t>Булочка «Домашняя»</t>
  </si>
  <si>
    <t>1/50</t>
  </si>
  <si>
    <t xml:space="preserve"> Могильный М.П.2005-№-424</t>
  </si>
  <si>
    <t>Чай с лимоном</t>
  </si>
  <si>
    <t>200/15/7</t>
  </si>
  <si>
    <t xml:space="preserve"> Могильный М.П.2005-№377</t>
  </si>
  <si>
    <t>Йогурт 2,5% жирности</t>
  </si>
  <si>
    <t>1/125</t>
  </si>
  <si>
    <t>пром.</t>
  </si>
  <si>
    <t>Итого</t>
  </si>
  <si>
    <t>ОБЕД</t>
  </si>
  <si>
    <t>Суп картофельный с бобовыми (горохом)</t>
  </si>
  <si>
    <t xml:space="preserve"> Могильный М.П.2005-№102</t>
  </si>
  <si>
    <t>Овощи натуральные соленые или свежие</t>
  </si>
  <si>
    <t xml:space="preserve"> Могильный М.П.2005-№70/71</t>
  </si>
  <si>
    <t>Котлеты или биточки рыбные</t>
  </si>
  <si>
    <t>100/5</t>
  </si>
  <si>
    <t xml:space="preserve"> Могильный М.П.2005 №-234</t>
  </si>
  <si>
    <t>Каша рассыпчатая гречневая</t>
  </si>
  <si>
    <t>180/5</t>
  </si>
  <si>
    <t xml:space="preserve"> Могильный М.П.2005-№302</t>
  </si>
  <si>
    <t>Компот из свежих плодов</t>
  </si>
  <si>
    <t xml:space="preserve"> Могильный М.П.2005-№342</t>
  </si>
  <si>
    <t xml:space="preserve">Хлеб пшеничный </t>
  </si>
  <si>
    <t>Перевалов А.Я. 2012-№122</t>
  </si>
  <si>
    <t>Хлеб ржано-пшеничный</t>
  </si>
  <si>
    <t>Перевалов А.Я. 2012-№124</t>
  </si>
  <si>
    <t>Итого день</t>
  </si>
  <si>
    <t xml:space="preserve">2 ДЕНЬ </t>
  </si>
  <si>
    <t>Кнели из кур, бройлер-цыплят с рисом</t>
  </si>
  <si>
    <t xml:space="preserve"> Могильный М.П.2005-№301</t>
  </si>
  <si>
    <t>Макаронные изделия отварные с маслом</t>
  </si>
  <si>
    <t xml:space="preserve"> Могильный М.П.2005-№203</t>
  </si>
  <si>
    <t>Компот из смеси сухофруктов</t>
  </si>
  <si>
    <t xml:space="preserve"> Могильный М.П.2005-№349</t>
  </si>
  <si>
    <t>Фрукты (яблоко, апельсин или банан)</t>
  </si>
  <si>
    <t>1/150</t>
  </si>
  <si>
    <t xml:space="preserve"> Могильный М.П.2005-№338</t>
  </si>
  <si>
    <t>Суп картофельный с крупой пшеничной</t>
  </si>
  <si>
    <t xml:space="preserve"> Могильный М.П.2005-№101</t>
  </si>
  <si>
    <t xml:space="preserve">Тефтели 2-ой вариант </t>
  </si>
  <si>
    <t xml:space="preserve"> Могильный М.П.2005-№279</t>
  </si>
  <si>
    <t>Соус сметанный с томатом</t>
  </si>
  <si>
    <t xml:space="preserve"> Могильный М.П.2005-№331</t>
  </si>
  <si>
    <t>Картофель отварной</t>
  </si>
  <si>
    <t xml:space="preserve"> Могильный М.П.2005-№310</t>
  </si>
  <si>
    <t>Чай с сахаром</t>
  </si>
  <si>
    <t>200/15</t>
  </si>
  <si>
    <t xml:space="preserve"> Могильный М.П.2005-№376</t>
  </si>
  <si>
    <t xml:space="preserve"> 3 ДЕНЬ </t>
  </si>
  <si>
    <t>Запеканка из творога со сгущенным молоком</t>
  </si>
  <si>
    <t>200/20</t>
  </si>
  <si>
    <t>Дели принт 2005-223</t>
  </si>
  <si>
    <t>Какао с молоком</t>
  </si>
  <si>
    <t>Дели принт 2005-382</t>
  </si>
  <si>
    <t>Дели принт 2005-338</t>
  </si>
  <si>
    <t>Борщ с капустой и картофелем</t>
  </si>
  <si>
    <t>250/5</t>
  </si>
  <si>
    <t>Дели принт 2005-82</t>
  </si>
  <si>
    <t>Котлета рубленная из бройлер-цыплят</t>
  </si>
  <si>
    <t>Дели принт 2005-295</t>
  </si>
  <si>
    <t>Пюре из бобовых с маслом</t>
  </si>
  <si>
    <t>Дели принт 2005-199</t>
  </si>
  <si>
    <t>Компот из лимонов</t>
  </si>
  <si>
    <t>Здобнов А.И. — 864</t>
  </si>
  <si>
    <t>Перевалов А.Я. 2012-122</t>
  </si>
  <si>
    <t>Перевалов А.Я. 2012-124</t>
  </si>
  <si>
    <t xml:space="preserve"> 4 ДЕНЬ </t>
  </si>
  <si>
    <t>Дели принт 2005-70/71</t>
  </si>
  <si>
    <t>Рыба, тушенная в томате с овощами</t>
  </si>
  <si>
    <t>100/50</t>
  </si>
  <si>
    <t>Дели принт 2005-229</t>
  </si>
  <si>
    <t>Пюре картофельное</t>
  </si>
  <si>
    <t>Дели принт 2005-312</t>
  </si>
  <si>
    <t>Дели принт 2005-342</t>
  </si>
  <si>
    <t>Суп картофельный с макаронными изделиями</t>
  </si>
  <si>
    <t>Дели принт 2005-103</t>
  </si>
  <si>
    <t>Птица, тушенная в соусе</t>
  </si>
  <si>
    <t>Дели принт 2005-290</t>
  </si>
  <si>
    <t>Каша рассыпчатая пшеничная</t>
  </si>
  <si>
    <t>Дели принт 2005-302</t>
  </si>
  <si>
    <t>Дели принт 2005-377</t>
  </si>
  <si>
    <t xml:space="preserve"> </t>
  </si>
  <si>
    <t xml:space="preserve"> 5 ДЕНЬ </t>
  </si>
  <si>
    <t>Каша жидкая молочная из гречневой крупы</t>
  </si>
  <si>
    <t>Дели принт 2005-183</t>
  </si>
  <si>
    <t>Дели принт 2005-424</t>
  </si>
  <si>
    <t>Дели принт 2005-376</t>
  </si>
  <si>
    <t>Суп картофельный с бобовыми (фасоль)</t>
  </si>
  <si>
    <t>Дели принт 2005-102</t>
  </si>
  <si>
    <t>Дели принт 2005-301</t>
  </si>
  <si>
    <t>Дели принт 2005-203</t>
  </si>
  <si>
    <t>Кисель из яблок</t>
  </si>
  <si>
    <t>Дели принт 2005-352</t>
  </si>
  <si>
    <t xml:space="preserve">6 ДЕНЬ </t>
  </si>
  <si>
    <t>Плов из птицы</t>
  </si>
  <si>
    <t>100/180</t>
  </si>
  <si>
    <t>Дели принт 2005-291</t>
  </si>
  <si>
    <t>Рассольник Ленинградский</t>
  </si>
  <si>
    <t>Дели принт 2005-96</t>
  </si>
  <si>
    <t>Биточки рубленные из птицы</t>
  </si>
  <si>
    <t>Дели принт 2012-306</t>
  </si>
  <si>
    <t>Капуста тушеная</t>
  </si>
  <si>
    <t>Дели принт 2005-321</t>
  </si>
  <si>
    <t xml:space="preserve">7 ДЕНЬ </t>
  </si>
  <si>
    <t>Каша жидкая молочная из манной крупы</t>
  </si>
  <si>
    <t>Дели принт 2005-181</t>
  </si>
  <si>
    <t>Сыр «Российский»</t>
  </si>
  <si>
    <t>Дели принт 2005-15</t>
  </si>
  <si>
    <t>Булочка с изюмом</t>
  </si>
  <si>
    <t>Кофейный напиток с молоком</t>
  </si>
  <si>
    <t>Дели принт 2005-379</t>
  </si>
  <si>
    <t>Суп картофельный с крупой рисовой</t>
  </si>
  <si>
    <t>Дели принт 2005-101</t>
  </si>
  <si>
    <t>Голубцы ленивые</t>
  </si>
  <si>
    <t>100</t>
  </si>
  <si>
    <t>Дели принт 2012-298</t>
  </si>
  <si>
    <t xml:space="preserve">Соус сметанный с томатом </t>
  </si>
  <si>
    <t>Дели принт 2012-331</t>
  </si>
  <si>
    <t>Дели принт 2005-349</t>
  </si>
  <si>
    <t xml:space="preserve">8 ДЕНЬ </t>
  </si>
  <si>
    <t>Дели принт 2005-279</t>
  </si>
  <si>
    <t>Дели принт 2005-331</t>
  </si>
  <si>
    <t>Щи из свежей капусты с картофелем</t>
  </si>
  <si>
    <t>Дели принт 2005-88</t>
  </si>
  <si>
    <t>Дели принт 2005-234</t>
  </si>
  <si>
    <t xml:space="preserve">9 ДЕНЬ </t>
  </si>
  <si>
    <t>Каша пшенная молочная жидкая</t>
  </si>
  <si>
    <t>Перевалов А.Я. 2012-282</t>
  </si>
  <si>
    <t>Суп-лапша домашняя</t>
  </si>
  <si>
    <t>Здобнов А.И.-218/1066</t>
  </si>
  <si>
    <t>Птица отварная</t>
  </si>
  <si>
    <t>Дели принт 2005-288</t>
  </si>
  <si>
    <t xml:space="preserve">10 ДЕНЬ </t>
  </si>
  <si>
    <t>Рис отварной</t>
  </si>
  <si>
    <t>Дели принт 2005-304</t>
  </si>
  <si>
    <t>Среднее значение за 10 дней завтрак</t>
  </si>
  <si>
    <t>Суп картофельный с  клецками</t>
  </si>
  <si>
    <t>Дели принт 2005-108/109</t>
  </si>
  <si>
    <t>Среднее значение за 10 дней обед</t>
  </si>
  <si>
    <t>Среднее значение за 10 дней</t>
  </si>
  <si>
    <t>Сборник рецепту блюд и кулинарных изделий для питания школьников Дели принт Москва 2005 г. М.П.Могильный</t>
  </si>
  <si>
    <t>Сборник рецепту блюд и кулинарных изделий для питания детей Дели принт Москва 2012 г. М.П.Могильный</t>
  </si>
  <si>
    <t>Сборник рецептур блюд и кулинарных изделий для ДОО и дет. оздоровительных учреждений Пермь 2012 г. А.Я.Перевалов</t>
  </si>
  <si>
    <t>Сборник рецептур блюд и кулинарных изделий. Москва "Лада" 2005 г. А.И.Здобнов</t>
  </si>
  <si>
    <t>Соотношение белков,жиров,углеводов 1:1:4</t>
  </si>
  <si>
    <t xml:space="preserve">Ведущий инженер-технолог МКУ "Ресурсный центр" </t>
  </si>
  <si>
    <t>И.Ю.Паршина</t>
  </si>
  <si>
    <t xml:space="preserve">                           на осенне-зимний период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</si>
</sst>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2" x14ac:knownFonts="1">
    <font>
      <sz val="11"/>
      <color rgb="FF000000"/>
      <name val="Arial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i/>
      <sz val="14"/>
      <color rgb="FFFF0000"/>
      <name val="Times New Roman"/>
      <family val="1"/>
      <charset val="1"/>
    </font>
    <font>
      <i/>
      <sz val="14"/>
      <color rgb="FFFF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i/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i/>
      <sz val="14"/>
      <color rgb="FFC9211E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164" fontId="2" fillId="0" borderId="0" applyBorder="0" applyProtection="0"/>
  </cellStyleXfs>
  <cellXfs count="71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2" fontId="4" fillId="0" borderId="0" xfId="0" applyNumberFormat="1" applyFont="1"/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2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2" fontId="4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2" fontId="5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2" fontId="6" fillId="0" borderId="0" xfId="0" applyNumberFormat="1" applyFont="1" applyBorder="1" applyAlignment="1">
      <alignment horizontal="left" vertical="center"/>
    </xf>
  </cellXfs>
  <cellStyles count="4">
    <cellStyle name="Заголовок" xfId="1" xr:uid="{00000000-0005-0000-0000-000006000000}"/>
    <cellStyle name="Заголовок1" xfId="2" xr:uid="{00000000-0005-0000-0000-000007000000}"/>
    <cellStyle name="Обычный" xfId="0" builtinId="0"/>
    <cellStyle name="Результат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41"/>
  <sheetViews>
    <sheetView tabSelected="1" view="pageBreakPreview" zoomScale="65" zoomScaleNormal="65" zoomScalePageLayoutView="65" workbookViewId="0">
      <selection activeCell="B10" sqref="B10:T10"/>
    </sheetView>
  </sheetViews>
  <sheetFormatPr defaultColWidth="10.25" defaultRowHeight="19.5" x14ac:dyDescent="0.35"/>
  <cols>
    <col min="1" max="1" width="4.125" customWidth="1"/>
    <col min="2" max="2" width="15.375" style="15" customWidth="1"/>
    <col min="3" max="3" width="49.75" style="15" customWidth="1"/>
    <col min="4" max="6" width="4.75" style="16" hidden="1" customWidth="1"/>
    <col min="7" max="7" width="14.625" style="17" customWidth="1"/>
    <col min="8" max="8" width="13.75" style="18" customWidth="1"/>
    <col min="9" max="9" width="11.875" style="18" customWidth="1"/>
    <col min="10" max="10" width="9.75" style="18" customWidth="1"/>
    <col min="11" max="11" width="12.625" style="18" customWidth="1"/>
    <col min="12" max="16" width="9.125" style="18" customWidth="1"/>
    <col min="17" max="17" width="9.75" style="18" customWidth="1"/>
    <col min="18" max="18" width="9.25" style="18" customWidth="1"/>
    <col min="19" max="19" width="9.5" style="18" customWidth="1"/>
    <col min="20" max="20" width="31.375" style="15" customWidth="1"/>
    <col min="21" max="21" width="4.625" customWidth="1"/>
  </cols>
  <sheetData>
    <row r="1" spans="2:20" s="19" customFormat="1" ht="13.5" customHeight="1" x14ac:dyDescent="0.2">
      <c r="C1" s="14"/>
      <c r="D1" s="14"/>
      <c r="E1" s="14"/>
      <c r="F1" s="14"/>
      <c r="G1" s="20"/>
      <c r="H1" s="21"/>
      <c r="I1" s="21"/>
      <c r="J1" s="21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s="19" customFormat="1" x14ac:dyDescent="0.35">
      <c r="B2" s="12" t="s">
        <v>0</v>
      </c>
      <c r="C2" s="12"/>
      <c r="G2" s="20"/>
      <c r="H2" s="21"/>
      <c r="I2" s="21"/>
      <c r="J2" s="21"/>
      <c r="K2" s="21"/>
      <c r="L2" s="22"/>
      <c r="M2" s="22"/>
      <c r="N2" s="22"/>
      <c r="O2" s="22"/>
      <c r="P2" s="22"/>
      <c r="Q2" s="23" t="s">
        <v>1</v>
      </c>
      <c r="R2" s="23"/>
      <c r="S2" s="23"/>
      <c r="T2" s="24"/>
    </row>
    <row r="3" spans="2:20" s="19" customFormat="1" x14ac:dyDescent="0.35">
      <c r="B3" s="12" t="s">
        <v>2</v>
      </c>
      <c r="C3" s="12"/>
      <c r="G3" s="20"/>
      <c r="H3" s="21"/>
      <c r="I3" s="21"/>
      <c r="J3" s="21"/>
      <c r="K3" s="21"/>
      <c r="L3" s="22"/>
      <c r="M3" s="22"/>
      <c r="N3" s="22"/>
      <c r="O3" s="22"/>
      <c r="P3" s="22"/>
      <c r="Q3" s="11" t="s">
        <v>3</v>
      </c>
      <c r="R3" s="11"/>
      <c r="S3" s="11"/>
      <c r="T3" s="11"/>
    </row>
    <row r="4" spans="2:20" s="19" customFormat="1" x14ac:dyDescent="0.35">
      <c r="B4" s="25"/>
      <c r="C4" s="25"/>
      <c r="G4" s="20"/>
      <c r="H4" s="21"/>
      <c r="I4" s="21"/>
      <c r="J4" s="21"/>
      <c r="K4" s="21"/>
      <c r="L4" s="22"/>
      <c r="M4" s="22"/>
      <c r="N4" s="22"/>
      <c r="O4" s="22"/>
      <c r="P4" s="22"/>
      <c r="Q4" s="11"/>
      <c r="R4" s="11"/>
      <c r="S4" s="11"/>
      <c r="T4" s="11"/>
    </row>
    <row r="5" spans="2:20" s="19" customFormat="1" x14ac:dyDescent="0.35">
      <c r="B5" s="25"/>
      <c r="C5" s="25"/>
      <c r="G5" s="20"/>
      <c r="H5" s="21"/>
      <c r="I5" s="21"/>
      <c r="J5" s="21"/>
      <c r="K5" s="21"/>
      <c r="L5" s="22"/>
      <c r="M5" s="22"/>
      <c r="N5" s="22"/>
      <c r="O5" s="22"/>
      <c r="P5" s="22"/>
      <c r="Q5" s="10"/>
      <c r="R5" s="10"/>
      <c r="S5" s="10"/>
      <c r="T5" s="10"/>
    </row>
    <row r="6" spans="2:20" s="19" customFormat="1" x14ac:dyDescent="0.35">
      <c r="B6" s="11" t="s">
        <v>4</v>
      </c>
      <c r="C6" s="11"/>
      <c r="D6" s="11"/>
      <c r="E6" s="11"/>
      <c r="G6" s="20"/>
      <c r="H6" s="21"/>
      <c r="I6" s="21"/>
      <c r="J6" s="21"/>
      <c r="K6" s="21"/>
      <c r="L6" s="22"/>
      <c r="M6" s="22"/>
      <c r="N6" s="22"/>
      <c r="O6" s="22"/>
      <c r="P6" s="22"/>
      <c r="Q6" s="11" t="s">
        <v>4</v>
      </c>
      <c r="R6" s="11"/>
      <c r="S6" s="11"/>
      <c r="T6" s="11"/>
    </row>
    <row r="7" spans="2:20" s="19" customFormat="1" x14ac:dyDescent="0.2">
      <c r="B7" s="9" t="s">
        <v>5</v>
      </c>
      <c r="C7" s="9"/>
      <c r="G7" s="20"/>
      <c r="H7" s="26"/>
      <c r="I7" s="21"/>
      <c r="J7" s="21"/>
      <c r="K7" s="21"/>
      <c r="L7" s="26"/>
      <c r="M7" s="26"/>
      <c r="N7" s="26"/>
      <c r="O7" s="26"/>
      <c r="P7" s="26"/>
      <c r="Q7" s="9" t="s">
        <v>6</v>
      </c>
      <c r="R7" s="9"/>
      <c r="S7" s="9"/>
      <c r="T7" s="9"/>
    </row>
    <row r="8" spans="2:20" s="27" customFormat="1" x14ac:dyDescent="0.3">
      <c r="B8" s="28"/>
      <c r="C8" s="19"/>
      <c r="G8" s="2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9"/>
    </row>
    <row r="9" spans="2:20" s="19" customFormat="1" x14ac:dyDescent="0.2">
      <c r="B9" s="8" t="s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2:20" s="19" customFormat="1" ht="17.45" customHeight="1" x14ac:dyDescent="0.2">
      <c r="B10" s="8" t="s">
        <v>185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s="19" customFormat="1" ht="17.45" customHeight="1" x14ac:dyDescent="0.2">
      <c r="B11" s="8" t="s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s="19" customFormat="1" ht="15.75" customHeight="1" x14ac:dyDescent="0.2">
      <c r="B12" s="8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s="19" customFormat="1" ht="16.5" customHeight="1" x14ac:dyDescent="0.2"/>
    <row r="14" spans="2:20" s="19" customFormat="1" ht="16.5" customHeight="1" x14ac:dyDescent="0.2">
      <c r="B14" s="8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0" s="27" customFormat="1" ht="13.15" customHeight="1" x14ac:dyDescent="0.2">
      <c r="B15" s="19"/>
      <c r="C15" s="19"/>
      <c r="D15" s="30"/>
      <c r="E15" s="30"/>
      <c r="F15" s="30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9"/>
    </row>
    <row r="16" spans="2:20" s="19" customFormat="1" ht="18.399999999999999" customHeight="1" x14ac:dyDescent="0.2">
      <c r="B16" s="7" t="s">
        <v>11</v>
      </c>
      <c r="C16" s="7" t="s">
        <v>12</v>
      </c>
      <c r="D16" s="33"/>
      <c r="E16" s="33"/>
      <c r="F16" s="33"/>
      <c r="G16" s="7" t="s">
        <v>13</v>
      </c>
      <c r="H16" s="6" t="s">
        <v>14</v>
      </c>
      <c r="I16" s="6" t="s">
        <v>15</v>
      </c>
      <c r="J16" s="6" t="s">
        <v>16</v>
      </c>
      <c r="K16" s="6" t="s">
        <v>17</v>
      </c>
      <c r="L16" s="6" t="s">
        <v>18</v>
      </c>
      <c r="M16" s="6"/>
      <c r="N16" s="6"/>
      <c r="O16" s="6"/>
      <c r="P16" s="6" t="s">
        <v>19</v>
      </c>
      <c r="Q16" s="6"/>
      <c r="R16" s="6"/>
      <c r="S16" s="6"/>
      <c r="T16" s="7" t="s">
        <v>20</v>
      </c>
    </row>
    <row r="17" spans="2:20" s="19" customFormat="1" ht="14.85" customHeight="1" x14ac:dyDescent="0.2">
      <c r="B17" s="7"/>
      <c r="C17" s="7"/>
      <c r="D17" s="35"/>
      <c r="E17" s="35"/>
      <c r="F17" s="35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spans="2:20" s="19" customFormat="1" ht="22.9" customHeight="1" x14ac:dyDescent="0.2">
      <c r="B18" s="7"/>
      <c r="C18" s="7"/>
      <c r="D18" s="35"/>
      <c r="E18" s="35"/>
      <c r="F18" s="35"/>
      <c r="G18" s="35" t="s">
        <v>21</v>
      </c>
      <c r="H18" s="6"/>
      <c r="I18" s="6"/>
      <c r="J18" s="6"/>
      <c r="K18" s="6"/>
      <c r="L18" s="34" t="s">
        <v>22</v>
      </c>
      <c r="M18" s="34" t="s">
        <v>23</v>
      </c>
      <c r="N18" s="34" t="s">
        <v>24</v>
      </c>
      <c r="O18" s="34" t="s">
        <v>25</v>
      </c>
      <c r="P18" s="34" t="s">
        <v>26</v>
      </c>
      <c r="Q18" s="34" t="s">
        <v>27</v>
      </c>
      <c r="R18" s="34" t="s">
        <v>28</v>
      </c>
      <c r="S18" s="34" t="s">
        <v>29</v>
      </c>
      <c r="T18" s="7"/>
    </row>
    <row r="19" spans="2:20" s="27" customFormat="1" x14ac:dyDescent="0.2">
      <c r="B19" s="5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s="37" customFormat="1" x14ac:dyDescent="0.3">
      <c r="B20" s="7" t="s">
        <v>31</v>
      </c>
      <c r="C20" s="33" t="s">
        <v>32</v>
      </c>
      <c r="D20" s="38"/>
      <c r="E20" s="38"/>
      <c r="F20" s="38"/>
      <c r="G20" s="39" t="s">
        <v>33</v>
      </c>
      <c r="H20" s="40">
        <v>3.6</v>
      </c>
      <c r="I20" s="40">
        <v>3.95</v>
      </c>
      <c r="J20" s="40">
        <v>15.71</v>
      </c>
      <c r="K20" s="40">
        <v>112.6</v>
      </c>
      <c r="L20" s="41">
        <v>7.0000000000000007E-2</v>
      </c>
      <c r="M20" s="41">
        <v>0.2</v>
      </c>
      <c r="N20" s="41">
        <v>0.31</v>
      </c>
      <c r="O20" s="40">
        <v>0.91</v>
      </c>
      <c r="P20" s="40">
        <v>158.83000000000001</v>
      </c>
      <c r="Q20" s="40">
        <v>23.07</v>
      </c>
      <c r="R20" s="40">
        <v>137.47</v>
      </c>
      <c r="S20" s="40">
        <v>0.25</v>
      </c>
      <c r="T20" s="42" t="s">
        <v>34</v>
      </c>
    </row>
    <row r="21" spans="2:20" s="37" customFormat="1" x14ac:dyDescent="0.2">
      <c r="B21" s="7"/>
      <c r="C21" s="33" t="s">
        <v>35</v>
      </c>
      <c r="D21" s="38"/>
      <c r="E21" s="38"/>
      <c r="F21" s="38"/>
      <c r="G21" s="36">
        <v>25</v>
      </c>
      <c r="H21" s="43">
        <v>4.6399999999999997</v>
      </c>
      <c r="I21" s="43">
        <v>5.9</v>
      </c>
      <c r="J21" s="43">
        <v>0</v>
      </c>
      <c r="K21" s="43">
        <v>72</v>
      </c>
      <c r="L21" s="43">
        <v>0.01</v>
      </c>
      <c r="M21" s="43">
        <v>0.05</v>
      </c>
      <c r="N21" s="43">
        <v>0.03</v>
      </c>
      <c r="O21" s="43">
        <v>0.11</v>
      </c>
      <c r="P21" s="43">
        <v>132</v>
      </c>
      <c r="Q21" s="43">
        <v>5.3</v>
      </c>
      <c r="R21" s="43">
        <v>75</v>
      </c>
      <c r="S21" s="43">
        <v>0.15</v>
      </c>
      <c r="T21" s="42" t="s">
        <v>36</v>
      </c>
    </row>
    <row r="22" spans="2:20" s="37" customFormat="1" x14ac:dyDescent="0.2">
      <c r="B22" s="7"/>
      <c r="C22" s="36" t="s">
        <v>37</v>
      </c>
      <c r="D22" s="44"/>
      <c r="E22" s="44"/>
      <c r="F22" s="44"/>
      <c r="G22" s="45" t="s">
        <v>38</v>
      </c>
      <c r="H22" s="46">
        <v>3.75</v>
      </c>
      <c r="I22" s="46">
        <v>6.6</v>
      </c>
      <c r="J22" s="46">
        <v>30.45</v>
      </c>
      <c r="K22" s="46">
        <v>196</v>
      </c>
      <c r="L22" s="47">
        <v>0.06</v>
      </c>
      <c r="M22" s="47">
        <v>0.03</v>
      </c>
      <c r="N22" s="47">
        <v>0.78</v>
      </c>
      <c r="O22" s="46">
        <v>0</v>
      </c>
      <c r="P22" s="46">
        <v>9.9</v>
      </c>
      <c r="Q22" s="46">
        <v>13.7</v>
      </c>
      <c r="R22" s="46">
        <v>35</v>
      </c>
      <c r="S22" s="46">
        <v>0.65</v>
      </c>
      <c r="T22" s="42" t="s">
        <v>39</v>
      </c>
    </row>
    <row r="23" spans="2:20" s="27" customFormat="1" x14ac:dyDescent="0.3">
      <c r="B23" s="7"/>
      <c r="C23" s="33" t="s">
        <v>40</v>
      </c>
      <c r="D23" s="38"/>
      <c r="E23" s="38"/>
      <c r="F23" s="38"/>
      <c r="G23" s="39" t="s">
        <v>41</v>
      </c>
      <c r="H23" s="40">
        <v>2</v>
      </c>
      <c r="I23" s="40">
        <v>0</v>
      </c>
      <c r="J23" s="40">
        <v>16</v>
      </c>
      <c r="K23" s="40">
        <v>65</v>
      </c>
      <c r="L23" s="41">
        <v>0</v>
      </c>
      <c r="M23" s="41">
        <v>0</v>
      </c>
      <c r="N23" s="41">
        <v>0.03</v>
      </c>
      <c r="O23" s="40">
        <v>2.83</v>
      </c>
      <c r="P23" s="40">
        <v>14.22</v>
      </c>
      <c r="Q23" s="40">
        <v>2.44</v>
      </c>
      <c r="R23" s="40">
        <v>4.4400000000000004</v>
      </c>
      <c r="S23" s="40">
        <v>0.36</v>
      </c>
      <c r="T23" s="42" t="s">
        <v>42</v>
      </c>
    </row>
    <row r="24" spans="2:20" s="27" customFormat="1" ht="21.75" customHeight="1" x14ac:dyDescent="0.2">
      <c r="B24" s="7"/>
      <c r="C24" s="33" t="s">
        <v>43</v>
      </c>
      <c r="D24" s="44"/>
      <c r="E24" s="44"/>
      <c r="F24" s="44"/>
      <c r="G24" s="36" t="s">
        <v>44</v>
      </c>
      <c r="H24" s="43">
        <v>4.9000000000000004</v>
      </c>
      <c r="I24" s="43">
        <v>6.2</v>
      </c>
      <c r="J24" s="43">
        <v>21.2</v>
      </c>
      <c r="K24" s="43">
        <v>240</v>
      </c>
      <c r="L24" s="48">
        <v>2.048</v>
      </c>
      <c r="M24" s="48">
        <v>0.03</v>
      </c>
      <c r="N24" s="48">
        <v>0.56000000000000005</v>
      </c>
      <c r="O24" s="48">
        <v>0</v>
      </c>
      <c r="P24" s="48">
        <v>3.4</v>
      </c>
      <c r="Q24" s="48">
        <v>7.3</v>
      </c>
      <c r="R24" s="48">
        <v>24</v>
      </c>
      <c r="S24" s="48">
        <v>0.5</v>
      </c>
      <c r="T24" s="49" t="s">
        <v>45</v>
      </c>
    </row>
    <row r="25" spans="2:20" s="19" customFormat="1" x14ac:dyDescent="0.2">
      <c r="B25" s="7"/>
      <c r="C25" s="36" t="s">
        <v>46</v>
      </c>
      <c r="D25" s="36"/>
      <c r="E25" s="36"/>
      <c r="F25" s="36"/>
      <c r="G25" s="45">
        <v>627</v>
      </c>
      <c r="H25" s="50">
        <f t="shared" ref="H25:S25" si="0">H20+H21+H22+H23+H24</f>
        <v>18.89</v>
      </c>
      <c r="I25" s="50">
        <f t="shared" si="0"/>
        <v>22.650000000000002</v>
      </c>
      <c r="J25" s="50">
        <f t="shared" si="0"/>
        <v>83.36</v>
      </c>
      <c r="K25" s="50">
        <f t="shared" si="0"/>
        <v>685.6</v>
      </c>
      <c r="L25" s="50">
        <f t="shared" si="0"/>
        <v>2.1880000000000002</v>
      </c>
      <c r="M25" s="50">
        <f t="shared" si="0"/>
        <v>0.31000000000000005</v>
      </c>
      <c r="N25" s="50">
        <f t="shared" si="0"/>
        <v>1.7100000000000002</v>
      </c>
      <c r="O25" s="50">
        <f t="shared" si="0"/>
        <v>3.85</v>
      </c>
      <c r="P25" s="50">
        <f t="shared" si="0"/>
        <v>318.35000000000002</v>
      </c>
      <c r="Q25" s="50">
        <f t="shared" si="0"/>
        <v>51.809999999999995</v>
      </c>
      <c r="R25" s="50">
        <f t="shared" si="0"/>
        <v>275.90999999999997</v>
      </c>
      <c r="S25" s="50">
        <f t="shared" si="0"/>
        <v>1.9100000000000001</v>
      </c>
      <c r="T25" s="36"/>
    </row>
    <row r="26" spans="2:20" s="19" customFormat="1" ht="3" customHeight="1" x14ac:dyDescent="0.3">
      <c r="B26" s="7" t="s">
        <v>47</v>
      </c>
      <c r="C26" s="36"/>
      <c r="D26" s="36"/>
      <c r="E26" s="36"/>
      <c r="F26" s="36"/>
      <c r="G26" s="45"/>
      <c r="H26" s="51"/>
      <c r="I26" s="51"/>
      <c r="J26" s="51"/>
      <c r="K26" s="51"/>
      <c r="L26" s="52"/>
      <c r="M26" s="52"/>
      <c r="N26" s="52"/>
      <c r="O26" s="51"/>
      <c r="P26" s="51"/>
      <c r="Q26" s="51"/>
      <c r="R26" s="51"/>
      <c r="S26" s="51"/>
      <c r="T26" s="36"/>
    </row>
    <row r="27" spans="2:20" s="27" customFormat="1" x14ac:dyDescent="0.3">
      <c r="B27" s="7"/>
      <c r="C27" s="36" t="s">
        <v>48</v>
      </c>
      <c r="D27" s="44"/>
      <c r="E27" s="44"/>
      <c r="F27" s="44"/>
      <c r="G27" s="45">
        <v>250</v>
      </c>
      <c r="H27" s="40">
        <v>5.18</v>
      </c>
      <c r="I27" s="40">
        <v>5.35</v>
      </c>
      <c r="J27" s="40">
        <v>23.6</v>
      </c>
      <c r="K27" s="40">
        <v>163.25</v>
      </c>
      <c r="L27" s="41">
        <v>0.16</v>
      </c>
      <c r="M27" s="41">
        <v>7.0000000000000007E-2</v>
      </c>
      <c r="N27" s="41">
        <v>1.0900000000000001</v>
      </c>
      <c r="O27" s="41">
        <v>5.81</v>
      </c>
      <c r="P27" s="41">
        <v>50.28</v>
      </c>
      <c r="Q27" s="41">
        <v>38.299999999999997</v>
      </c>
      <c r="R27" s="41">
        <v>137.97999999999999</v>
      </c>
      <c r="S27" s="40">
        <v>1.81</v>
      </c>
      <c r="T27" s="49" t="s">
        <v>49</v>
      </c>
    </row>
    <row r="28" spans="2:20" s="27" customFormat="1" x14ac:dyDescent="0.3">
      <c r="B28" s="7"/>
      <c r="C28" s="36" t="s">
        <v>50</v>
      </c>
      <c r="D28" s="36"/>
      <c r="E28" s="36"/>
      <c r="F28" s="36"/>
      <c r="G28" s="45">
        <v>60</v>
      </c>
      <c r="H28" s="40">
        <v>0.48</v>
      </c>
      <c r="I28" s="40">
        <v>0.12</v>
      </c>
      <c r="J28" s="40">
        <v>1.92</v>
      </c>
      <c r="K28" s="40">
        <v>10.8</v>
      </c>
      <c r="L28" s="41">
        <v>0.04</v>
      </c>
      <c r="M28" s="41">
        <v>0.02</v>
      </c>
      <c r="N28" s="41">
        <v>0.24</v>
      </c>
      <c r="O28" s="40">
        <v>15</v>
      </c>
      <c r="P28" s="40">
        <v>8.4</v>
      </c>
      <c r="Q28" s="40">
        <v>10.67</v>
      </c>
      <c r="R28" s="40">
        <v>19.73</v>
      </c>
      <c r="S28" s="40">
        <v>0.54</v>
      </c>
      <c r="T28" s="49" t="s">
        <v>51</v>
      </c>
    </row>
    <row r="29" spans="2:20" s="27" customFormat="1" ht="17.45" customHeight="1" x14ac:dyDescent="0.3">
      <c r="B29" s="7"/>
      <c r="C29" s="33" t="s">
        <v>52</v>
      </c>
      <c r="D29" s="53"/>
      <c r="E29" s="53"/>
      <c r="F29" s="53">
        <v>10.5</v>
      </c>
      <c r="G29" s="36" t="s">
        <v>53</v>
      </c>
      <c r="H29" s="40">
        <v>14.8</v>
      </c>
      <c r="I29" s="40">
        <v>18.8</v>
      </c>
      <c r="J29" s="40">
        <v>11.6</v>
      </c>
      <c r="K29" s="40">
        <v>27.4</v>
      </c>
      <c r="L29" s="41">
        <v>0.08</v>
      </c>
      <c r="M29" s="41">
        <v>7.0000000000000007E-2</v>
      </c>
      <c r="N29" s="41">
        <v>1.81</v>
      </c>
      <c r="O29" s="41">
        <v>0.3</v>
      </c>
      <c r="P29" s="41">
        <v>25.5</v>
      </c>
      <c r="Q29" s="41">
        <v>27.33</v>
      </c>
      <c r="R29" s="41">
        <v>163</v>
      </c>
      <c r="S29" s="40">
        <v>0.73</v>
      </c>
      <c r="T29" s="42" t="s">
        <v>54</v>
      </c>
    </row>
    <row r="30" spans="2:20" s="27" customFormat="1" ht="4.5" customHeight="1" x14ac:dyDescent="0.3">
      <c r="B30" s="7"/>
      <c r="C30" s="33"/>
      <c r="D30" s="53"/>
      <c r="E30" s="53"/>
      <c r="F30" s="53"/>
      <c r="G30" s="36"/>
      <c r="H30" s="40"/>
      <c r="I30" s="40"/>
      <c r="J30" s="40"/>
      <c r="K30" s="40"/>
      <c r="L30" s="41"/>
      <c r="M30" s="41"/>
      <c r="N30" s="41"/>
      <c r="O30" s="41"/>
      <c r="P30" s="41"/>
      <c r="Q30" s="41"/>
      <c r="R30" s="41"/>
      <c r="S30" s="40"/>
      <c r="T30" s="42"/>
    </row>
    <row r="31" spans="2:20" s="27" customFormat="1" ht="17.45" customHeight="1" x14ac:dyDescent="0.3">
      <c r="B31" s="7"/>
      <c r="C31" s="36" t="s">
        <v>55</v>
      </c>
      <c r="D31" s="53"/>
      <c r="E31" s="53"/>
      <c r="F31" s="53"/>
      <c r="G31" s="36" t="s">
        <v>56</v>
      </c>
      <c r="H31" s="40">
        <v>9.02</v>
      </c>
      <c r="I31" s="40">
        <v>7.54</v>
      </c>
      <c r="J31" s="40">
        <v>48.87</v>
      </c>
      <c r="K31" s="40">
        <v>299.52</v>
      </c>
      <c r="L31" s="41">
        <v>0.25</v>
      </c>
      <c r="M31" s="41">
        <v>0.14000000000000001</v>
      </c>
      <c r="N31" s="41">
        <v>2.97</v>
      </c>
      <c r="O31" s="40">
        <v>0</v>
      </c>
      <c r="P31" s="40">
        <v>17.78</v>
      </c>
      <c r="Q31" s="40">
        <v>162.99</v>
      </c>
      <c r="R31" s="40">
        <v>244.71</v>
      </c>
      <c r="S31" s="40">
        <v>5.47</v>
      </c>
      <c r="T31" s="42" t="s">
        <v>57</v>
      </c>
    </row>
    <row r="32" spans="2:20" s="37" customFormat="1" x14ac:dyDescent="0.3">
      <c r="B32" s="7"/>
      <c r="C32" s="36" t="s">
        <v>58</v>
      </c>
      <c r="D32" s="54"/>
      <c r="E32" s="54"/>
      <c r="F32" s="54"/>
      <c r="G32" s="45">
        <v>200</v>
      </c>
      <c r="H32" s="40">
        <v>0.16</v>
      </c>
      <c r="I32" s="40">
        <v>0</v>
      </c>
      <c r="J32" s="40">
        <v>29</v>
      </c>
      <c r="K32" s="40">
        <v>138.6</v>
      </c>
      <c r="L32" s="41">
        <v>0.01</v>
      </c>
      <c r="M32" s="41">
        <v>0.01</v>
      </c>
      <c r="N32" s="41">
        <v>0.09</v>
      </c>
      <c r="O32" s="40">
        <v>1.72</v>
      </c>
      <c r="P32" s="40">
        <v>14.48</v>
      </c>
      <c r="Q32" s="40">
        <v>3.6</v>
      </c>
      <c r="R32" s="40">
        <v>4.4000000000000004</v>
      </c>
      <c r="S32" s="40">
        <v>0.94</v>
      </c>
      <c r="T32" s="49" t="s">
        <v>59</v>
      </c>
    </row>
    <row r="33" spans="2:20" s="27" customFormat="1" x14ac:dyDescent="0.2">
      <c r="B33" s="7"/>
      <c r="C33" s="36" t="s">
        <v>60</v>
      </c>
      <c r="D33" s="54"/>
      <c r="E33" s="54"/>
      <c r="F33" s="54"/>
      <c r="G33" s="45">
        <v>30</v>
      </c>
      <c r="H33" s="46">
        <v>2.37</v>
      </c>
      <c r="I33" s="46">
        <v>0.3</v>
      </c>
      <c r="J33" s="46">
        <v>14.5</v>
      </c>
      <c r="K33" s="46">
        <v>71</v>
      </c>
      <c r="L33" s="47">
        <v>0.05</v>
      </c>
      <c r="M33" s="47">
        <v>0.02</v>
      </c>
      <c r="N33" s="47">
        <v>0.48</v>
      </c>
      <c r="O33" s="46">
        <v>0</v>
      </c>
      <c r="P33" s="46">
        <v>6.9</v>
      </c>
      <c r="Q33" s="46">
        <v>9.9</v>
      </c>
      <c r="R33" s="46">
        <v>26.1</v>
      </c>
      <c r="S33" s="46">
        <v>0.6</v>
      </c>
      <c r="T33" s="42" t="s">
        <v>61</v>
      </c>
    </row>
    <row r="34" spans="2:20" s="27" customFormat="1" x14ac:dyDescent="0.2">
      <c r="B34" s="7"/>
      <c r="C34" s="36" t="s">
        <v>62</v>
      </c>
      <c r="D34" s="54"/>
      <c r="E34" s="54"/>
      <c r="F34" s="54"/>
      <c r="G34" s="45">
        <v>20</v>
      </c>
      <c r="H34" s="46">
        <v>1.32</v>
      </c>
      <c r="I34" s="46">
        <v>0.24</v>
      </c>
      <c r="J34" s="46">
        <v>8.6</v>
      </c>
      <c r="K34" s="46">
        <v>40.4</v>
      </c>
      <c r="L34" s="47">
        <v>0.03</v>
      </c>
      <c r="M34" s="47">
        <v>0.02</v>
      </c>
      <c r="N34" s="47">
        <v>0.14000000000000001</v>
      </c>
      <c r="O34" s="46">
        <v>0</v>
      </c>
      <c r="P34" s="46">
        <v>10.8</v>
      </c>
      <c r="Q34" s="46">
        <v>9.4</v>
      </c>
      <c r="R34" s="46">
        <v>31.6</v>
      </c>
      <c r="S34" s="46">
        <v>0.66</v>
      </c>
      <c r="T34" s="42" t="s">
        <v>63</v>
      </c>
    </row>
    <row r="35" spans="2:20" s="19" customFormat="1" x14ac:dyDescent="0.2">
      <c r="B35" s="7"/>
      <c r="C35" s="36" t="s">
        <v>46</v>
      </c>
      <c r="D35" s="36"/>
      <c r="E35" s="36"/>
      <c r="F35" s="36"/>
      <c r="G35" s="45">
        <v>850</v>
      </c>
      <c r="H35" s="50">
        <f t="shared" ref="H35:S35" si="1">H26+H34+H33+H30+H32+H31+H29+H27</f>
        <v>32.85</v>
      </c>
      <c r="I35" s="50">
        <f t="shared" si="1"/>
        <v>32.230000000000004</v>
      </c>
      <c r="J35" s="50">
        <f t="shared" si="1"/>
        <v>136.16999999999999</v>
      </c>
      <c r="K35" s="50">
        <f t="shared" si="1"/>
        <v>740.17</v>
      </c>
      <c r="L35" s="50">
        <f t="shared" si="1"/>
        <v>0.57999999999999996</v>
      </c>
      <c r="M35" s="50">
        <f t="shared" si="1"/>
        <v>0.33</v>
      </c>
      <c r="N35" s="50">
        <f t="shared" si="1"/>
        <v>6.58</v>
      </c>
      <c r="O35" s="50">
        <f t="shared" si="1"/>
        <v>7.83</v>
      </c>
      <c r="P35" s="50">
        <f t="shared" si="1"/>
        <v>125.74000000000001</v>
      </c>
      <c r="Q35" s="50">
        <f t="shared" si="1"/>
        <v>251.52000000000004</v>
      </c>
      <c r="R35" s="50">
        <f t="shared" si="1"/>
        <v>607.79</v>
      </c>
      <c r="S35" s="50">
        <f t="shared" si="1"/>
        <v>10.210000000000001</v>
      </c>
      <c r="T35" s="33"/>
    </row>
    <row r="36" spans="2:20" s="19" customFormat="1" x14ac:dyDescent="0.2">
      <c r="B36" s="7"/>
      <c r="C36" s="36" t="s">
        <v>64</v>
      </c>
      <c r="D36" s="36"/>
      <c r="E36" s="36"/>
      <c r="F36" s="36"/>
      <c r="G36" s="45">
        <f>G35+G25</f>
        <v>1477</v>
      </c>
      <c r="H36" s="50">
        <f t="shared" ref="H36:S36" si="2">H25+H35</f>
        <v>51.74</v>
      </c>
      <c r="I36" s="50">
        <f t="shared" si="2"/>
        <v>54.88000000000001</v>
      </c>
      <c r="J36" s="50">
        <f t="shared" si="2"/>
        <v>219.52999999999997</v>
      </c>
      <c r="K36" s="50">
        <f t="shared" si="2"/>
        <v>1425.77</v>
      </c>
      <c r="L36" s="50">
        <f t="shared" si="2"/>
        <v>2.7680000000000002</v>
      </c>
      <c r="M36" s="50">
        <f t="shared" si="2"/>
        <v>0.64000000000000012</v>
      </c>
      <c r="N36" s="50">
        <f t="shared" si="2"/>
        <v>8.2900000000000009</v>
      </c>
      <c r="O36" s="50">
        <f t="shared" si="2"/>
        <v>11.68</v>
      </c>
      <c r="P36" s="50">
        <f t="shared" si="2"/>
        <v>444.09000000000003</v>
      </c>
      <c r="Q36" s="50">
        <f t="shared" si="2"/>
        <v>303.33000000000004</v>
      </c>
      <c r="R36" s="50">
        <f t="shared" si="2"/>
        <v>883.69999999999993</v>
      </c>
      <c r="S36" s="50">
        <f t="shared" si="2"/>
        <v>12.120000000000001</v>
      </c>
      <c r="T36" s="33"/>
    </row>
    <row r="37" spans="2:20" s="27" customFormat="1" ht="13.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s="19" customFormat="1" ht="19.5" customHeight="1" x14ac:dyDescent="0.2">
      <c r="B38" s="7" t="s">
        <v>11</v>
      </c>
      <c r="C38" s="7" t="s">
        <v>12</v>
      </c>
      <c r="D38" s="33"/>
      <c r="E38" s="33"/>
      <c r="F38" s="33"/>
      <c r="G38" s="7" t="s">
        <v>13</v>
      </c>
      <c r="H38" s="6" t="s">
        <v>14</v>
      </c>
      <c r="I38" s="6" t="s">
        <v>15</v>
      </c>
      <c r="J38" s="6" t="s">
        <v>16</v>
      </c>
      <c r="K38" s="6" t="s">
        <v>17</v>
      </c>
      <c r="L38" s="6" t="s">
        <v>18</v>
      </c>
      <c r="M38" s="6"/>
      <c r="N38" s="6"/>
      <c r="O38" s="6"/>
      <c r="P38" s="6" t="s">
        <v>19</v>
      </c>
      <c r="Q38" s="6"/>
      <c r="R38" s="6"/>
      <c r="S38" s="6"/>
      <c r="T38" s="7" t="s">
        <v>20</v>
      </c>
    </row>
    <row r="39" spans="2:20" s="19" customFormat="1" ht="11.45" customHeight="1" x14ac:dyDescent="0.2">
      <c r="B39" s="7"/>
      <c r="C39" s="7"/>
      <c r="D39" s="35"/>
      <c r="E39" s="35"/>
      <c r="F39" s="35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</row>
    <row r="40" spans="2:20" s="19" customFormat="1" ht="21.75" customHeight="1" x14ac:dyDescent="0.2">
      <c r="B40" s="7"/>
      <c r="C40" s="7"/>
      <c r="D40" s="35"/>
      <c r="E40" s="35"/>
      <c r="F40" s="35"/>
      <c r="G40" s="35" t="s">
        <v>21</v>
      </c>
      <c r="H40" s="6"/>
      <c r="I40" s="6"/>
      <c r="J40" s="6"/>
      <c r="K40" s="6"/>
      <c r="L40" s="34" t="s">
        <v>22</v>
      </c>
      <c r="M40" s="34" t="s">
        <v>23</v>
      </c>
      <c r="N40" s="34" t="s">
        <v>24</v>
      </c>
      <c r="O40" s="34" t="s">
        <v>25</v>
      </c>
      <c r="P40" s="34" t="s">
        <v>26</v>
      </c>
      <c r="Q40" s="34" t="s">
        <v>27</v>
      </c>
      <c r="R40" s="34" t="s">
        <v>28</v>
      </c>
      <c r="S40" s="34" t="s">
        <v>29</v>
      </c>
      <c r="T40" s="7"/>
    </row>
    <row r="41" spans="2:20" s="27" customFormat="1" x14ac:dyDescent="0.2">
      <c r="B41" s="5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s="27" customFormat="1" ht="4.5" customHeight="1" x14ac:dyDescent="0.3">
      <c r="B42" s="7" t="s">
        <v>31</v>
      </c>
      <c r="C42" s="36"/>
      <c r="D42" s="36"/>
      <c r="E42" s="36"/>
      <c r="F42" s="36"/>
      <c r="G42" s="45"/>
      <c r="H42" s="51"/>
      <c r="I42" s="51"/>
      <c r="J42" s="51"/>
      <c r="K42" s="51"/>
      <c r="L42" s="52"/>
      <c r="M42" s="52"/>
      <c r="N42" s="52"/>
      <c r="O42" s="51"/>
      <c r="P42" s="51"/>
      <c r="Q42" s="51"/>
      <c r="R42" s="51"/>
      <c r="S42" s="51"/>
      <c r="T42" s="36"/>
    </row>
    <row r="43" spans="2:20" s="27" customFormat="1" x14ac:dyDescent="0.3">
      <c r="B43" s="7"/>
      <c r="C43" s="36" t="s">
        <v>66</v>
      </c>
      <c r="D43" s="44"/>
      <c r="E43" s="44"/>
      <c r="F43" s="44"/>
      <c r="G43" s="45" t="s">
        <v>53</v>
      </c>
      <c r="H43" s="40">
        <v>16</v>
      </c>
      <c r="I43" s="40">
        <v>24.24</v>
      </c>
      <c r="J43" s="40">
        <v>8.24</v>
      </c>
      <c r="K43" s="40">
        <v>315</v>
      </c>
      <c r="L43" s="41">
        <v>7.0000000000000007E-2</v>
      </c>
      <c r="M43" s="41">
        <v>0.11</v>
      </c>
      <c r="N43" s="41">
        <v>4.91</v>
      </c>
      <c r="O43" s="41">
        <v>0.6</v>
      </c>
      <c r="P43" s="41">
        <v>18.170000000000002</v>
      </c>
      <c r="Q43" s="41">
        <v>18.88</v>
      </c>
      <c r="R43" s="41">
        <v>126.33</v>
      </c>
      <c r="S43" s="40">
        <v>1.06</v>
      </c>
      <c r="T43" s="42" t="s">
        <v>67</v>
      </c>
    </row>
    <row r="44" spans="2:20" s="27" customFormat="1" ht="17.45" customHeight="1" x14ac:dyDescent="0.3">
      <c r="B44" s="7"/>
      <c r="C44" s="36" t="s">
        <v>68</v>
      </c>
      <c r="D44" s="44"/>
      <c r="E44" s="44"/>
      <c r="F44" s="44"/>
      <c r="G44" s="36" t="s">
        <v>56</v>
      </c>
      <c r="H44" s="40">
        <v>6.48</v>
      </c>
      <c r="I44" s="40">
        <v>7.56</v>
      </c>
      <c r="J44" s="40">
        <v>43.92</v>
      </c>
      <c r="K44" s="40">
        <v>270</v>
      </c>
      <c r="L44" s="41">
        <v>7.0000000000000007E-2</v>
      </c>
      <c r="M44" s="41">
        <v>0.03</v>
      </c>
      <c r="N44" s="41">
        <v>0.93</v>
      </c>
      <c r="O44" s="40">
        <v>0</v>
      </c>
      <c r="P44" s="40">
        <v>5.83</v>
      </c>
      <c r="Q44" s="40">
        <v>25.34</v>
      </c>
      <c r="R44" s="40">
        <v>44.6</v>
      </c>
      <c r="S44" s="40">
        <v>1.33</v>
      </c>
      <c r="T44" s="49" t="s">
        <v>69</v>
      </c>
    </row>
    <row r="45" spans="2:20" s="27" customFormat="1" ht="17.45" customHeight="1" x14ac:dyDescent="0.3">
      <c r="B45" s="7"/>
      <c r="C45" s="36" t="s">
        <v>70</v>
      </c>
      <c r="D45" s="44"/>
      <c r="E45" s="44"/>
      <c r="F45" s="44"/>
      <c r="G45" s="45">
        <v>200</v>
      </c>
      <c r="H45" s="40">
        <v>0.08</v>
      </c>
      <c r="I45" s="40">
        <v>0</v>
      </c>
      <c r="J45" s="40">
        <v>21.82</v>
      </c>
      <c r="K45" s="40">
        <v>87.6</v>
      </c>
      <c r="L45" s="41">
        <v>0</v>
      </c>
      <c r="M45" s="41">
        <v>0.01</v>
      </c>
      <c r="N45" s="41">
        <v>0.13</v>
      </c>
      <c r="O45" s="40">
        <v>0.4</v>
      </c>
      <c r="P45" s="40">
        <v>31.82</v>
      </c>
      <c r="Q45" s="40">
        <v>6</v>
      </c>
      <c r="R45" s="40">
        <v>15.4</v>
      </c>
      <c r="S45" s="40">
        <v>1.25</v>
      </c>
      <c r="T45" s="42" t="s">
        <v>71</v>
      </c>
    </row>
    <row r="46" spans="2:20" s="27" customFormat="1" ht="18.600000000000001" customHeight="1" x14ac:dyDescent="0.2">
      <c r="B46" s="7"/>
      <c r="C46" s="36" t="s">
        <v>60</v>
      </c>
      <c r="D46" s="44"/>
      <c r="E46" s="44"/>
      <c r="F46" s="44"/>
      <c r="G46" s="45">
        <v>30</v>
      </c>
      <c r="H46" s="46">
        <v>2.37</v>
      </c>
      <c r="I46" s="46">
        <v>0.3</v>
      </c>
      <c r="J46" s="46">
        <v>14.5</v>
      </c>
      <c r="K46" s="46">
        <v>71</v>
      </c>
      <c r="L46" s="47">
        <v>0.05</v>
      </c>
      <c r="M46" s="47">
        <v>0.02</v>
      </c>
      <c r="N46" s="47">
        <v>0.48</v>
      </c>
      <c r="O46" s="46">
        <v>0</v>
      </c>
      <c r="P46" s="46">
        <v>6.9</v>
      </c>
      <c r="Q46" s="46">
        <v>9.9</v>
      </c>
      <c r="R46" s="46">
        <v>26.1</v>
      </c>
      <c r="S46" s="46">
        <v>0.6</v>
      </c>
      <c r="T46" s="42" t="s">
        <v>61</v>
      </c>
    </row>
    <row r="47" spans="2:20" s="27" customFormat="1" ht="18.600000000000001" customHeight="1" x14ac:dyDescent="0.2">
      <c r="B47" s="7"/>
      <c r="C47" s="36" t="s">
        <v>62</v>
      </c>
      <c r="D47" s="44"/>
      <c r="E47" s="44"/>
      <c r="F47" s="44"/>
      <c r="G47" s="45">
        <v>20</v>
      </c>
      <c r="H47" s="46">
        <v>1.32</v>
      </c>
      <c r="I47" s="46">
        <v>0.24</v>
      </c>
      <c r="J47" s="46">
        <v>8.6</v>
      </c>
      <c r="K47" s="46">
        <v>40.4</v>
      </c>
      <c r="L47" s="47">
        <v>0.03</v>
      </c>
      <c r="M47" s="47">
        <v>0.02</v>
      </c>
      <c r="N47" s="47">
        <v>0.14000000000000001</v>
      </c>
      <c r="O47" s="46">
        <v>0</v>
      </c>
      <c r="P47" s="46">
        <v>10.8</v>
      </c>
      <c r="Q47" s="46">
        <v>9.4</v>
      </c>
      <c r="R47" s="46">
        <v>31.6</v>
      </c>
      <c r="S47" s="46">
        <v>0.66</v>
      </c>
      <c r="T47" s="42" t="s">
        <v>63</v>
      </c>
    </row>
    <row r="48" spans="2:20" s="27" customFormat="1" ht="18.600000000000001" customHeight="1" x14ac:dyDescent="0.2">
      <c r="B48" s="7"/>
      <c r="C48" s="36" t="s">
        <v>72</v>
      </c>
      <c r="D48" s="44"/>
      <c r="E48" s="44"/>
      <c r="F48" s="44"/>
      <c r="G48" s="45" t="s">
        <v>73</v>
      </c>
      <c r="H48" s="43">
        <v>0.8</v>
      </c>
      <c r="I48" s="43">
        <v>0</v>
      </c>
      <c r="J48" s="43">
        <v>25.2</v>
      </c>
      <c r="K48" s="43">
        <v>104</v>
      </c>
      <c r="L48" s="48">
        <v>0.08</v>
      </c>
      <c r="M48" s="48">
        <v>0.06</v>
      </c>
      <c r="N48" s="48">
        <v>0.4</v>
      </c>
      <c r="O48" s="48">
        <v>120</v>
      </c>
      <c r="P48" s="48">
        <v>68</v>
      </c>
      <c r="Q48" s="48">
        <v>26</v>
      </c>
      <c r="R48" s="48">
        <v>46</v>
      </c>
      <c r="S48" s="48">
        <v>0.6</v>
      </c>
      <c r="T48" s="42" t="s">
        <v>74</v>
      </c>
    </row>
    <row r="49" spans="2:20" s="19" customFormat="1" x14ac:dyDescent="0.2">
      <c r="B49" s="7"/>
      <c r="C49" s="36" t="s">
        <v>46</v>
      </c>
      <c r="D49" s="36"/>
      <c r="E49" s="36"/>
      <c r="F49" s="36"/>
      <c r="G49" s="45">
        <v>690</v>
      </c>
      <c r="H49" s="50">
        <f t="shared" ref="H49:S49" si="3">H42+H43+H44+H45+H46+H47</f>
        <v>26.25</v>
      </c>
      <c r="I49" s="50">
        <f t="shared" si="3"/>
        <v>32.339999999999996</v>
      </c>
      <c r="J49" s="50">
        <f t="shared" si="3"/>
        <v>97.08</v>
      </c>
      <c r="K49" s="50">
        <f t="shared" si="3"/>
        <v>784</v>
      </c>
      <c r="L49" s="50">
        <f t="shared" si="3"/>
        <v>0.22</v>
      </c>
      <c r="M49" s="50">
        <f t="shared" si="3"/>
        <v>0.19</v>
      </c>
      <c r="N49" s="50">
        <f t="shared" si="3"/>
        <v>6.589999999999999</v>
      </c>
      <c r="O49" s="50">
        <f t="shared" si="3"/>
        <v>1</v>
      </c>
      <c r="P49" s="50">
        <f t="shared" si="3"/>
        <v>73.52</v>
      </c>
      <c r="Q49" s="50">
        <f t="shared" si="3"/>
        <v>69.52</v>
      </c>
      <c r="R49" s="50">
        <f t="shared" si="3"/>
        <v>244.03</v>
      </c>
      <c r="S49" s="50">
        <f t="shared" si="3"/>
        <v>4.9000000000000004</v>
      </c>
      <c r="T49" s="36"/>
    </row>
    <row r="50" spans="2:20" s="19" customFormat="1" ht="22.9" customHeight="1" x14ac:dyDescent="0.3">
      <c r="B50" s="7" t="s">
        <v>47</v>
      </c>
      <c r="C50" s="36" t="s">
        <v>50</v>
      </c>
      <c r="D50" s="36"/>
      <c r="E50" s="36"/>
      <c r="F50" s="36"/>
      <c r="G50" s="45">
        <v>60</v>
      </c>
      <c r="H50" s="40">
        <v>0.48</v>
      </c>
      <c r="I50" s="40">
        <v>0.12</v>
      </c>
      <c r="J50" s="40">
        <v>1.92</v>
      </c>
      <c r="K50" s="40">
        <v>10.8</v>
      </c>
      <c r="L50" s="41">
        <v>0.04</v>
      </c>
      <c r="M50" s="41">
        <v>0.02</v>
      </c>
      <c r="N50" s="41">
        <v>0.24</v>
      </c>
      <c r="O50" s="40">
        <v>15</v>
      </c>
      <c r="P50" s="40">
        <v>8.4</v>
      </c>
      <c r="Q50" s="40">
        <v>10.67</v>
      </c>
      <c r="R50" s="40">
        <v>19.73</v>
      </c>
      <c r="S50" s="40">
        <v>0.54</v>
      </c>
      <c r="T50" s="49" t="s">
        <v>51</v>
      </c>
    </row>
    <row r="51" spans="2:20" s="27" customFormat="1" ht="18.75" customHeight="1" x14ac:dyDescent="0.2">
      <c r="B51" s="7"/>
      <c r="C51" s="36" t="s">
        <v>75</v>
      </c>
      <c r="D51" s="44"/>
      <c r="E51" s="44"/>
      <c r="F51" s="44"/>
      <c r="G51" s="45">
        <v>250</v>
      </c>
      <c r="H51" s="46">
        <v>2</v>
      </c>
      <c r="I51" s="46">
        <v>2.73</v>
      </c>
      <c r="J51" s="46">
        <v>20.93</v>
      </c>
      <c r="K51" s="46">
        <v>116.25</v>
      </c>
      <c r="L51" s="47">
        <v>0.1</v>
      </c>
      <c r="M51" s="47">
        <v>0.06</v>
      </c>
      <c r="N51" s="47">
        <v>1.06</v>
      </c>
      <c r="O51" s="47">
        <v>8.25</v>
      </c>
      <c r="P51" s="47">
        <v>23.05</v>
      </c>
      <c r="Q51" s="47">
        <v>25</v>
      </c>
      <c r="R51" s="47">
        <v>62.55</v>
      </c>
      <c r="S51" s="46">
        <v>0.88</v>
      </c>
      <c r="T51" s="42" t="s">
        <v>76</v>
      </c>
    </row>
    <row r="52" spans="2:20" s="27" customFormat="1" x14ac:dyDescent="0.3">
      <c r="B52" s="7"/>
      <c r="C52" s="55" t="s">
        <v>77</v>
      </c>
      <c r="D52" s="44"/>
      <c r="E52" s="44"/>
      <c r="F52" s="44"/>
      <c r="G52" s="36">
        <v>100</v>
      </c>
      <c r="H52" s="40">
        <v>11.88</v>
      </c>
      <c r="I52" s="40">
        <v>17.260000000000002</v>
      </c>
      <c r="J52" s="40">
        <v>17.68</v>
      </c>
      <c r="K52" s="40">
        <v>272.92</v>
      </c>
      <c r="L52" s="41">
        <v>0.11</v>
      </c>
      <c r="M52" s="41">
        <v>0.16</v>
      </c>
      <c r="N52" s="41">
        <v>3.55</v>
      </c>
      <c r="O52" s="41">
        <v>1.1000000000000001</v>
      </c>
      <c r="P52" s="41">
        <v>57.66</v>
      </c>
      <c r="Q52" s="41">
        <v>26.64</v>
      </c>
      <c r="R52" s="41">
        <v>157.69999999999999</v>
      </c>
      <c r="S52" s="40">
        <v>2.08</v>
      </c>
      <c r="T52" s="42" t="s">
        <v>78</v>
      </c>
    </row>
    <row r="53" spans="2:20" s="27" customFormat="1" x14ac:dyDescent="0.3">
      <c r="B53" s="7"/>
      <c r="C53" s="36" t="s">
        <v>79</v>
      </c>
      <c r="D53" s="44"/>
      <c r="E53" s="44"/>
      <c r="F53" s="44"/>
      <c r="G53" s="36">
        <v>50</v>
      </c>
      <c r="H53" s="40">
        <v>0.9</v>
      </c>
      <c r="I53" s="40">
        <v>2.61</v>
      </c>
      <c r="J53" s="40">
        <v>3.83</v>
      </c>
      <c r="K53" s="40">
        <v>42.5</v>
      </c>
      <c r="L53" s="41">
        <v>0.01</v>
      </c>
      <c r="M53" s="41">
        <v>0.02</v>
      </c>
      <c r="N53" s="41">
        <v>0.11</v>
      </c>
      <c r="O53" s="41">
        <v>0.67</v>
      </c>
      <c r="P53" s="41">
        <v>14.62</v>
      </c>
      <c r="Q53" s="41">
        <v>7.9</v>
      </c>
      <c r="R53" s="41">
        <v>14.69</v>
      </c>
      <c r="S53" s="40">
        <v>0.2</v>
      </c>
      <c r="T53" s="49" t="s">
        <v>80</v>
      </c>
    </row>
    <row r="54" spans="2:20" s="27" customFormat="1" x14ac:dyDescent="0.2">
      <c r="B54" s="7"/>
      <c r="C54" s="36" t="s">
        <v>81</v>
      </c>
      <c r="D54" s="44"/>
      <c r="E54" s="44"/>
      <c r="F54" s="44"/>
      <c r="G54" s="45">
        <v>180</v>
      </c>
      <c r="H54" s="46">
        <v>3.9</v>
      </c>
      <c r="I54" s="46">
        <v>5.6</v>
      </c>
      <c r="J54" s="46">
        <v>24.3</v>
      </c>
      <c r="K54" s="46">
        <v>251</v>
      </c>
      <c r="L54" s="47">
        <v>0.17</v>
      </c>
      <c r="M54" s="47">
        <v>0.02</v>
      </c>
      <c r="N54" s="47">
        <v>0.8</v>
      </c>
      <c r="O54" s="46">
        <v>0</v>
      </c>
      <c r="P54" s="46">
        <v>16.63</v>
      </c>
      <c r="Q54" s="46">
        <v>47.34</v>
      </c>
      <c r="R54" s="46">
        <v>134.43</v>
      </c>
      <c r="S54" s="46">
        <v>1.55</v>
      </c>
      <c r="T54" s="42" t="s">
        <v>82</v>
      </c>
    </row>
    <row r="55" spans="2:20" s="27" customFormat="1" x14ac:dyDescent="0.2">
      <c r="B55" s="7"/>
      <c r="C55" s="36" t="s">
        <v>83</v>
      </c>
      <c r="D55" s="44"/>
      <c r="E55" s="44"/>
      <c r="F55" s="44"/>
      <c r="G55" s="45" t="s">
        <v>84</v>
      </c>
      <c r="H55" s="46">
        <v>0.1</v>
      </c>
      <c r="I55" s="46">
        <v>0</v>
      </c>
      <c r="J55" s="46">
        <v>15</v>
      </c>
      <c r="K55" s="46">
        <v>60</v>
      </c>
      <c r="L55" s="47">
        <v>0</v>
      </c>
      <c r="M55" s="47">
        <v>0</v>
      </c>
      <c r="N55" s="47">
        <v>0.02</v>
      </c>
      <c r="O55" s="46">
        <v>0.03</v>
      </c>
      <c r="P55" s="46">
        <v>1.1100000000000001</v>
      </c>
      <c r="Q55" s="46">
        <v>1.44</v>
      </c>
      <c r="R55" s="46">
        <v>2.78</v>
      </c>
      <c r="S55" s="46">
        <v>0.31</v>
      </c>
      <c r="T55" s="49" t="s">
        <v>85</v>
      </c>
    </row>
    <row r="56" spans="2:20" s="27" customFormat="1" x14ac:dyDescent="0.2">
      <c r="B56" s="7"/>
      <c r="C56" s="36" t="s">
        <v>60</v>
      </c>
      <c r="D56" s="44"/>
      <c r="E56" s="44"/>
      <c r="F56" s="44"/>
      <c r="G56" s="45">
        <v>30</v>
      </c>
      <c r="H56" s="46">
        <v>2.37</v>
      </c>
      <c r="I56" s="46">
        <v>0.3</v>
      </c>
      <c r="J56" s="46">
        <v>14.5</v>
      </c>
      <c r="K56" s="46">
        <v>71</v>
      </c>
      <c r="L56" s="47">
        <v>0.05</v>
      </c>
      <c r="M56" s="47">
        <v>0.02</v>
      </c>
      <c r="N56" s="47">
        <v>0.48</v>
      </c>
      <c r="O56" s="46">
        <v>0</v>
      </c>
      <c r="P56" s="46">
        <v>6.9</v>
      </c>
      <c r="Q56" s="46">
        <v>9.9</v>
      </c>
      <c r="R56" s="46">
        <v>26.1</v>
      </c>
      <c r="S56" s="46">
        <v>0.6</v>
      </c>
      <c r="T56" s="42" t="s">
        <v>61</v>
      </c>
    </row>
    <row r="57" spans="2:20" s="27" customFormat="1" x14ac:dyDescent="0.2">
      <c r="B57" s="7"/>
      <c r="C57" s="36" t="s">
        <v>62</v>
      </c>
      <c r="D57" s="44"/>
      <c r="E57" s="44"/>
      <c r="F57" s="44"/>
      <c r="G57" s="45">
        <v>20</v>
      </c>
      <c r="H57" s="46">
        <v>1.32</v>
      </c>
      <c r="I57" s="46">
        <v>0.24</v>
      </c>
      <c r="J57" s="46">
        <v>8.6</v>
      </c>
      <c r="K57" s="46">
        <v>40.4</v>
      </c>
      <c r="L57" s="47">
        <v>0.03</v>
      </c>
      <c r="M57" s="47">
        <v>0.02</v>
      </c>
      <c r="N57" s="47">
        <v>0.14000000000000001</v>
      </c>
      <c r="O57" s="46">
        <v>0</v>
      </c>
      <c r="P57" s="46">
        <v>10.8</v>
      </c>
      <c r="Q57" s="46">
        <v>9.4</v>
      </c>
      <c r="R57" s="46">
        <v>31.6</v>
      </c>
      <c r="S57" s="46">
        <v>0.66</v>
      </c>
      <c r="T57" s="42" t="s">
        <v>63</v>
      </c>
    </row>
    <row r="58" spans="2:20" s="27" customFormat="1" ht="18.75" hidden="1" x14ac:dyDescent="0.2">
      <c r="B58" s="7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0" s="19" customFormat="1" x14ac:dyDescent="0.2">
      <c r="B59" s="7"/>
      <c r="C59" s="36" t="s">
        <v>46</v>
      </c>
      <c r="D59" s="36"/>
      <c r="E59" s="36"/>
      <c r="F59" s="36"/>
      <c r="G59" s="45">
        <v>905</v>
      </c>
      <c r="H59" s="50">
        <f t="shared" ref="H59:S59" si="4">H50+H55+H57+H56+H54+H53+H52+H51</f>
        <v>22.950000000000003</v>
      </c>
      <c r="I59" s="50">
        <f t="shared" si="4"/>
        <v>28.860000000000003</v>
      </c>
      <c r="J59" s="50">
        <f t="shared" si="4"/>
        <v>106.76000000000002</v>
      </c>
      <c r="K59" s="50">
        <f t="shared" si="4"/>
        <v>864.87</v>
      </c>
      <c r="L59" s="50">
        <f t="shared" si="4"/>
        <v>0.51</v>
      </c>
      <c r="M59" s="50">
        <f t="shared" si="4"/>
        <v>0.32</v>
      </c>
      <c r="N59" s="50">
        <f t="shared" si="4"/>
        <v>6.4</v>
      </c>
      <c r="O59" s="50">
        <f t="shared" si="4"/>
        <v>25.05</v>
      </c>
      <c r="P59" s="50">
        <f t="shared" si="4"/>
        <v>139.17000000000002</v>
      </c>
      <c r="Q59" s="50">
        <f t="shared" si="4"/>
        <v>138.29000000000002</v>
      </c>
      <c r="R59" s="50">
        <f t="shared" si="4"/>
        <v>449.58</v>
      </c>
      <c r="S59" s="50">
        <f t="shared" si="4"/>
        <v>6.82</v>
      </c>
      <c r="T59" s="36"/>
    </row>
    <row r="60" spans="2:20" s="19" customFormat="1" ht="17.25" customHeight="1" x14ac:dyDescent="0.2">
      <c r="B60" s="7"/>
      <c r="C60" s="36" t="s">
        <v>64</v>
      </c>
      <c r="D60" s="36"/>
      <c r="E60" s="36"/>
      <c r="F60" s="36"/>
      <c r="G60" s="45">
        <f t="shared" ref="G60:S60" si="5">G49+G59</f>
        <v>1595</v>
      </c>
      <c r="H60" s="50">
        <f t="shared" si="5"/>
        <v>49.2</v>
      </c>
      <c r="I60" s="50">
        <f t="shared" si="5"/>
        <v>61.2</v>
      </c>
      <c r="J60" s="50">
        <f t="shared" si="5"/>
        <v>203.84000000000003</v>
      </c>
      <c r="K60" s="50">
        <f t="shared" si="5"/>
        <v>1648.87</v>
      </c>
      <c r="L60" s="50">
        <f t="shared" si="5"/>
        <v>0.73</v>
      </c>
      <c r="M60" s="50">
        <f t="shared" si="5"/>
        <v>0.51</v>
      </c>
      <c r="N60" s="50">
        <f t="shared" si="5"/>
        <v>12.989999999999998</v>
      </c>
      <c r="O60" s="50">
        <f t="shared" si="5"/>
        <v>26.05</v>
      </c>
      <c r="P60" s="50">
        <f t="shared" si="5"/>
        <v>212.69</v>
      </c>
      <c r="Q60" s="50">
        <f t="shared" si="5"/>
        <v>207.81</v>
      </c>
      <c r="R60" s="50">
        <f t="shared" si="5"/>
        <v>693.61</v>
      </c>
      <c r="S60" s="50">
        <f t="shared" si="5"/>
        <v>11.72</v>
      </c>
      <c r="T60" s="36"/>
    </row>
    <row r="61" spans="2:20" s="27" customFormat="1" ht="91.9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s="19" customFormat="1" ht="24.2" customHeight="1" x14ac:dyDescent="0.2">
      <c r="B62" s="7" t="s">
        <v>11</v>
      </c>
      <c r="C62" s="7" t="s">
        <v>12</v>
      </c>
      <c r="D62" s="33"/>
      <c r="E62" s="33"/>
      <c r="F62" s="33"/>
      <c r="G62" s="7" t="s">
        <v>13</v>
      </c>
      <c r="H62" s="6" t="s">
        <v>14</v>
      </c>
      <c r="I62" s="6" t="s">
        <v>15</v>
      </c>
      <c r="J62" s="6" t="s">
        <v>16</v>
      </c>
      <c r="K62" s="6" t="s">
        <v>17</v>
      </c>
      <c r="L62" s="6" t="s">
        <v>18</v>
      </c>
      <c r="M62" s="6"/>
      <c r="N62" s="6"/>
      <c r="O62" s="6"/>
      <c r="P62" s="6" t="s">
        <v>19</v>
      </c>
      <c r="Q62" s="6"/>
      <c r="R62" s="6"/>
      <c r="S62" s="6"/>
      <c r="T62" s="7" t="s">
        <v>20</v>
      </c>
    </row>
    <row r="63" spans="2:20" s="19" customFormat="1" ht="11.45" customHeight="1" x14ac:dyDescent="0.2">
      <c r="B63" s="7"/>
      <c r="C63" s="7"/>
      <c r="D63" s="35"/>
      <c r="E63" s="35"/>
      <c r="F63" s="35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</row>
    <row r="64" spans="2:20" s="19" customFormat="1" ht="24" customHeight="1" x14ac:dyDescent="0.2">
      <c r="B64" s="7"/>
      <c r="C64" s="7"/>
      <c r="D64" s="35"/>
      <c r="E64" s="35"/>
      <c r="F64" s="35"/>
      <c r="G64" s="35" t="s">
        <v>21</v>
      </c>
      <c r="H64" s="6"/>
      <c r="I64" s="6"/>
      <c r="J64" s="6"/>
      <c r="K64" s="6"/>
      <c r="L64" s="34" t="s">
        <v>22</v>
      </c>
      <c r="M64" s="34" t="s">
        <v>23</v>
      </c>
      <c r="N64" s="34" t="s">
        <v>24</v>
      </c>
      <c r="O64" s="34" t="s">
        <v>25</v>
      </c>
      <c r="P64" s="34" t="s">
        <v>26</v>
      </c>
      <c r="Q64" s="34" t="s">
        <v>27</v>
      </c>
      <c r="R64" s="34" t="s">
        <v>28</v>
      </c>
      <c r="S64" s="34" t="s">
        <v>29</v>
      </c>
      <c r="T64" s="7"/>
    </row>
    <row r="65" spans="2:20" s="27" customFormat="1" x14ac:dyDescent="0.2">
      <c r="B65" s="5" t="s">
        <v>86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s="27" customFormat="1" x14ac:dyDescent="0.3">
      <c r="B66" s="7" t="s">
        <v>31</v>
      </c>
      <c r="C66" s="36" t="s">
        <v>87</v>
      </c>
      <c r="D66" s="44"/>
      <c r="E66" s="44"/>
      <c r="F66" s="44"/>
      <c r="G66" s="56" t="s">
        <v>88</v>
      </c>
      <c r="H66" s="40">
        <v>42</v>
      </c>
      <c r="I66" s="40">
        <v>16.8</v>
      </c>
      <c r="J66" s="40">
        <v>66</v>
      </c>
      <c r="K66" s="40">
        <v>580</v>
      </c>
      <c r="L66" s="41">
        <v>0.11</v>
      </c>
      <c r="M66" s="41">
        <v>0.52</v>
      </c>
      <c r="N66" s="41">
        <v>1.04</v>
      </c>
      <c r="O66" s="40">
        <v>0.48</v>
      </c>
      <c r="P66" s="40">
        <v>294.60000000000002</v>
      </c>
      <c r="Q66" s="40">
        <v>44.4</v>
      </c>
      <c r="R66" s="40">
        <v>420.6</v>
      </c>
      <c r="S66" s="40">
        <v>1.39</v>
      </c>
      <c r="T66" s="36" t="s">
        <v>89</v>
      </c>
    </row>
    <row r="67" spans="2:20" s="27" customFormat="1" x14ac:dyDescent="0.2">
      <c r="B67" s="7"/>
      <c r="C67" s="36" t="s">
        <v>90</v>
      </c>
      <c r="D67" s="44"/>
      <c r="E67" s="44"/>
      <c r="F67" s="44"/>
      <c r="G67" s="45">
        <v>200</v>
      </c>
      <c r="H67" s="46">
        <v>3.76</v>
      </c>
      <c r="I67" s="46">
        <v>3.2</v>
      </c>
      <c r="J67" s="46">
        <v>26.74</v>
      </c>
      <c r="K67" s="46">
        <v>150.80000000000001</v>
      </c>
      <c r="L67" s="47">
        <v>0.06</v>
      </c>
      <c r="M67" s="47">
        <v>0.19</v>
      </c>
      <c r="N67" s="47">
        <v>0.17</v>
      </c>
      <c r="O67" s="46">
        <v>1.59</v>
      </c>
      <c r="P67" s="46">
        <v>152.22</v>
      </c>
      <c r="Q67" s="46">
        <v>21.33</v>
      </c>
      <c r="R67" s="46">
        <v>124.56</v>
      </c>
      <c r="S67" s="46">
        <v>0.48</v>
      </c>
      <c r="T67" s="33" t="s">
        <v>91</v>
      </c>
    </row>
    <row r="68" spans="2:20" s="27" customFormat="1" x14ac:dyDescent="0.2">
      <c r="B68" s="7"/>
      <c r="C68" s="36" t="s">
        <v>72</v>
      </c>
      <c r="D68" s="44"/>
      <c r="E68" s="44"/>
      <c r="F68" s="44"/>
      <c r="G68" s="45" t="s">
        <v>73</v>
      </c>
      <c r="H68" s="43">
        <v>0.8</v>
      </c>
      <c r="I68" s="43">
        <v>0</v>
      </c>
      <c r="J68" s="43">
        <v>25.2</v>
      </c>
      <c r="K68" s="43">
        <v>104</v>
      </c>
      <c r="L68" s="48">
        <v>0.08</v>
      </c>
      <c r="M68" s="48">
        <v>0.06</v>
      </c>
      <c r="N68" s="48">
        <v>0.4</v>
      </c>
      <c r="O68" s="48">
        <v>120</v>
      </c>
      <c r="P68" s="48">
        <v>68</v>
      </c>
      <c r="Q68" s="48">
        <v>26</v>
      </c>
      <c r="R68" s="48">
        <v>46</v>
      </c>
      <c r="S68" s="48">
        <v>0.6</v>
      </c>
      <c r="T68" s="33" t="s">
        <v>92</v>
      </c>
    </row>
    <row r="69" spans="2:20" s="19" customFormat="1" x14ac:dyDescent="0.2">
      <c r="B69" s="7"/>
      <c r="C69" s="36" t="s">
        <v>46</v>
      </c>
      <c r="D69" s="36"/>
      <c r="E69" s="36"/>
      <c r="F69" s="36"/>
      <c r="G69" s="45">
        <v>570</v>
      </c>
      <c r="H69" s="50">
        <f t="shared" ref="H69:S69" si="6">H66+H67+H68</f>
        <v>46.559999999999995</v>
      </c>
      <c r="I69" s="50">
        <f t="shared" si="6"/>
        <v>20</v>
      </c>
      <c r="J69" s="50">
        <f t="shared" si="6"/>
        <v>117.94</v>
      </c>
      <c r="K69" s="50">
        <f t="shared" si="6"/>
        <v>834.8</v>
      </c>
      <c r="L69" s="50">
        <f t="shared" si="6"/>
        <v>0.25</v>
      </c>
      <c r="M69" s="50">
        <f t="shared" si="6"/>
        <v>0.77</v>
      </c>
      <c r="N69" s="50">
        <f t="shared" si="6"/>
        <v>1.6099999999999999</v>
      </c>
      <c r="O69" s="50">
        <f t="shared" si="6"/>
        <v>122.07</v>
      </c>
      <c r="P69" s="50">
        <f t="shared" si="6"/>
        <v>514.82000000000005</v>
      </c>
      <c r="Q69" s="50">
        <f t="shared" si="6"/>
        <v>91.72999999999999</v>
      </c>
      <c r="R69" s="50">
        <f t="shared" si="6"/>
        <v>591.16000000000008</v>
      </c>
      <c r="S69" s="50">
        <f t="shared" si="6"/>
        <v>2.4699999999999998</v>
      </c>
      <c r="T69" s="36"/>
    </row>
    <row r="70" spans="2:20" s="19" customFormat="1" ht="4.5" customHeight="1" x14ac:dyDescent="0.2">
      <c r="B70" s="7" t="s">
        <v>47</v>
      </c>
      <c r="C70" s="36"/>
      <c r="D70" s="36"/>
      <c r="E70" s="36"/>
      <c r="F70" s="36"/>
      <c r="G70" s="45"/>
      <c r="H70" s="38"/>
      <c r="I70" s="38"/>
      <c r="J70" s="38"/>
      <c r="K70" s="38"/>
      <c r="L70" s="57"/>
      <c r="M70" s="57"/>
      <c r="N70" s="57"/>
      <c r="O70" s="38"/>
      <c r="P70" s="38"/>
      <c r="Q70" s="38"/>
      <c r="R70" s="38"/>
      <c r="S70" s="38"/>
      <c r="T70" s="33"/>
    </row>
    <row r="71" spans="2:20" s="27" customFormat="1" x14ac:dyDescent="0.3">
      <c r="B71" s="7"/>
      <c r="C71" s="36" t="s">
        <v>93</v>
      </c>
      <c r="D71" s="44"/>
      <c r="E71" s="44"/>
      <c r="F71" s="44"/>
      <c r="G71" s="45" t="s">
        <v>94</v>
      </c>
      <c r="H71" s="40">
        <v>1.83</v>
      </c>
      <c r="I71" s="40">
        <v>4.9000000000000004</v>
      </c>
      <c r="J71" s="40">
        <v>15.2</v>
      </c>
      <c r="K71" s="40">
        <v>112.25</v>
      </c>
      <c r="L71" s="41">
        <v>0.05</v>
      </c>
      <c r="M71" s="41">
        <v>0.04</v>
      </c>
      <c r="N71" s="41">
        <v>0.57999999999999996</v>
      </c>
      <c r="O71" s="41">
        <v>10.29</v>
      </c>
      <c r="P71" s="41">
        <v>44.39</v>
      </c>
      <c r="Q71" s="41">
        <v>26.25</v>
      </c>
      <c r="R71" s="41">
        <v>53.22</v>
      </c>
      <c r="S71" s="40">
        <v>1.19</v>
      </c>
      <c r="T71" s="33" t="s">
        <v>95</v>
      </c>
    </row>
    <row r="72" spans="2:20" s="27" customFormat="1" ht="17.45" customHeight="1" x14ac:dyDescent="0.3">
      <c r="B72" s="7"/>
      <c r="C72" s="33" t="s">
        <v>96</v>
      </c>
      <c r="D72" s="44"/>
      <c r="E72" s="44"/>
      <c r="F72" s="44"/>
      <c r="G72" s="36" t="s">
        <v>53</v>
      </c>
      <c r="H72" s="40">
        <v>15.2</v>
      </c>
      <c r="I72" s="40">
        <v>22.6</v>
      </c>
      <c r="J72" s="40">
        <v>14.8</v>
      </c>
      <c r="K72" s="40">
        <v>324</v>
      </c>
      <c r="L72" s="41">
        <v>0.1</v>
      </c>
      <c r="M72" s="41">
        <v>0.13</v>
      </c>
      <c r="N72" s="41">
        <v>4.7</v>
      </c>
      <c r="O72" s="41">
        <v>0.73</v>
      </c>
      <c r="P72" s="41">
        <v>17.5</v>
      </c>
      <c r="Q72" s="41">
        <v>23.33</v>
      </c>
      <c r="R72" s="41">
        <v>133.83000000000001</v>
      </c>
      <c r="S72" s="40">
        <v>1.58</v>
      </c>
      <c r="T72" s="33" t="s">
        <v>97</v>
      </c>
    </row>
    <row r="73" spans="2:20" s="27" customFormat="1" x14ac:dyDescent="0.3">
      <c r="B73" s="7"/>
      <c r="C73" s="36" t="s">
        <v>98</v>
      </c>
      <c r="D73" s="54"/>
      <c r="E73" s="54"/>
      <c r="F73" s="54"/>
      <c r="G73" s="36" t="s">
        <v>56</v>
      </c>
      <c r="H73" s="40">
        <v>15.84</v>
      </c>
      <c r="I73" s="40">
        <v>9</v>
      </c>
      <c r="J73" s="40">
        <v>51.66</v>
      </c>
      <c r="K73" s="40">
        <v>156</v>
      </c>
      <c r="L73" s="41">
        <v>0.61</v>
      </c>
      <c r="M73" s="41">
        <v>0.13</v>
      </c>
      <c r="N73" s="41">
        <v>1.63</v>
      </c>
      <c r="O73" s="40">
        <v>21.79</v>
      </c>
      <c r="P73" s="40">
        <v>9.5399999999999991</v>
      </c>
      <c r="Q73" s="40">
        <v>33.299999999999997</v>
      </c>
      <c r="R73" s="40">
        <v>103.91</v>
      </c>
      <c r="S73" s="40">
        <v>5.95</v>
      </c>
      <c r="T73" s="36" t="s">
        <v>99</v>
      </c>
    </row>
    <row r="74" spans="2:20" s="27" customFormat="1" x14ac:dyDescent="0.3">
      <c r="B74" s="7"/>
      <c r="C74" s="33" t="s">
        <v>100</v>
      </c>
      <c r="D74" s="44"/>
      <c r="E74" s="44"/>
      <c r="F74" s="44"/>
      <c r="G74" s="45">
        <v>200</v>
      </c>
      <c r="H74" s="51">
        <v>0.08</v>
      </c>
      <c r="I74" s="51">
        <v>0.09</v>
      </c>
      <c r="J74" s="51">
        <v>27.08</v>
      </c>
      <c r="K74" s="51">
        <v>108.6</v>
      </c>
      <c r="L74" s="52">
        <v>0.02</v>
      </c>
      <c r="M74" s="52">
        <v>0.01</v>
      </c>
      <c r="N74" s="52">
        <v>0.08</v>
      </c>
      <c r="O74" s="51">
        <v>12.9</v>
      </c>
      <c r="P74" s="51">
        <v>23.52</v>
      </c>
      <c r="Q74" s="51">
        <v>6.5</v>
      </c>
      <c r="R74" s="51">
        <v>11.5</v>
      </c>
      <c r="S74" s="51">
        <v>0.24</v>
      </c>
      <c r="T74" s="33" t="s">
        <v>101</v>
      </c>
    </row>
    <row r="75" spans="2:20" s="27" customFormat="1" x14ac:dyDescent="0.2">
      <c r="B75" s="7"/>
      <c r="C75" s="36" t="s">
        <v>60</v>
      </c>
      <c r="D75" s="44"/>
      <c r="E75" s="44"/>
      <c r="F75" s="44"/>
      <c r="G75" s="45">
        <v>30</v>
      </c>
      <c r="H75" s="46">
        <v>2.37</v>
      </c>
      <c r="I75" s="46">
        <v>0.3</v>
      </c>
      <c r="J75" s="46">
        <v>14.5</v>
      </c>
      <c r="K75" s="46">
        <v>71</v>
      </c>
      <c r="L75" s="47">
        <v>0.05</v>
      </c>
      <c r="M75" s="47">
        <v>0.02</v>
      </c>
      <c r="N75" s="47">
        <v>0.48</v>
      </c>
      <c r="O75" s="46">
        <v>0</v>
      </c>
      <c r="P75" s="46">
        <v>6.9</v>
      </c>
      <c r="Q75" s="46">
        <v>9.9</v>
      </c>
      <c r="R75" s="46">
        <v>26.1</v>
      </c>
      <c r="S75" s="46">
        <v>0.6</v>
      </c>
      <c r="T75" s="33" t="s">
        <v>102</v>
      </c>
    </row>
    <row r="76" spans="2:20" s="27" customFormat="1" x14ac:dyDescent="0.2">
      <c r="B76" s="7"/>
      <c r="C76" s="36" t="s">
        <v>62</v>
      </c>
      <c r="D76" s="44"/>
      <c r="E76" s="44"/>
      <c r="F76" s="44"/>
      <c r="G76" s="45">
        <v>20</v>
      </c>
      <c r="H76" s="46">
        <v>1.32</v>
      </c>
      <c r="I76" s="46">
        <v>0.24</v>
      </c>
      <c r="J76" s="46">
        <v>8.6</v>
      </c>
      <c r="K76" s="46">
        <v>40.4</v>
      </c>
      <c r="L76" s="47">
        <v>0.03</v>
      </c>
      <c r="M76" s="47">
        <v>0.02</v>
      </c>
      <c r="N76" s="47">
        <v>0.14000000000000001</v>
      </c>
      <c r="O76" s="46">
        <v>0</v>
      </c>
      <c r="P76" s="46">
        <v>10.8</v>
      </c>
      <c r="Q76" s="46">
        <v>9.4</v>
      </c>
      <c r="R76" s="46">
        <v>31.6</v>
      </c>
      <c r="S76" s="46">
        <v>0.66</v>
      </c>
      <c r="T76" s="33" t="s">
        <v>103</v>
      </c>
    </row>
    <row r="77" spans="2:20" s="19" customFormat="1" x14ac:dyDescent="0.2">
      <c r="B77" s="7"/>
      <c r="C77" s="36" t="s">
        <v>46</v>
      </c>
      <c r="D77" s="36"/>
      <c r="E77" s="36"/>
      <c r="F77" s="36"/>
      <c r="G77" s="45">
        <v>795</v>
      </c>
      <c r="H77" s="50">
        <f t="shared" ref="H77:S77" si="7">H70+H74+H76+H75+H73+H72+H71</f>
        <v>36.64</v>
      </c>
      <c r="I77" s="50">
        <f t="shared" si="7"/>
        <v>37.130000000000003</v>
      </c>
      <c r="J77" s="50">
        <f t="shared" si="7"/>
        <v>131.84</v>
      </c>
      <c r="K77" s="50">
        <f t="shared" si="7"/>
        <v>812.25</v>
      </c>
      <c r="L77" s="50">
        <f t="shared" si="7"/>
        <v>0.86</v>
      </c>
      <c r="M77" s="50">
        <f t="shared" si="7"/>
        <v>0.35</v>
      </c>
      <c r="N77" s="50">
        <f t="shared" si="7"/>
        <v>7.61</v>
      </c>
      <c r="O77" s="50">
        <f t="shared" si="7"/>
        <v>45.709999999999994</v>
      </c>
      <c r="P77" s="50">
        <f t="shared" si="7"/>
        <v>112.64999999999999</v>
      </c>
      <c r="Q77" s="50">
        <f t="shared" si="7"/>
        <v>108.67999999999999</v>
      </c>
      <c r="R77" s="50">
        <f t="shared" si="7"/>
        <v>360.16000000000008</v>
      </c>
      <c r="S77" s="50">
        <f t="shared" si="7"/>
        <v>10.220000000000001</v>
      </c>
      <c r="T77" s="36"/>
    </row>
    <row r="78" spans="2:20" s="19" customFormat="1" x14ac:dyDescent="0.2">
      <c r="B78" s="7"/>
      <c r="C78" s="36" t="s">
        <v>64</v>
      </c>
      <c r="D78" s="36"/>
      <c r="E78" s="36"/>
      <c r="F78" s="36"/>
      <c r="G78" s="45">
        <f t="shared" ref="G78:S78" si="8">G69+G77</f>
        <v>1365</v>
      </c>
      <c r="H78" s="50">
        <f t="shared" si="8"/>
        <v>83.199999999999989</v>
      </c>
      <c r="I78" s="50">
        <f t="shared" si="8"/>
        <v>57.13</v>
      </c>
      <c r="J78" s="50">
        <f t="shared" si="8"/>
        <v>249.78</v>
      </c>
      <c r="K78" s="50">
        <f t="shared" si="8"/>
        <v>1647.05</v>
      </c>
      <c r="L78" s="50">
        <f t="shared" si="8"/>
        <v>1.1099999999999999</v>
      </c>
      <c r="M78" s="50">
        <f t="shared" si="8"/>
        <v>1.1200000000000001</v>
      </c>
      <c r="N78" s="50">
        <f t="shared" si="8"/>
        <v>9.2200000000000006</v>
      </c>
      <c r="O78" s="50">
        <f t="shared" si="8"/>
        <v>167.77999999999997</v>
      </c>
      <c r="P78" s="50">
        <f t="shared" si="8"/>
        <v>627.47</v>
      </c>
      <c r="Q78" s="50">
        <f t="shared" si="8"/>
        <v>200.40999999999997</v>
      </c>
      <c r="R78" s="50">
        <f t="shared" si="8"/>
        <v>951.32000000000016</v>
      </c>
      <c r="S78" s="50">
        <f t="shared" si="8"/>
        <v>12.690000000000001</v>
      </c>
      <c r="T78" s="36"/>
    </row>
    <row r="79" spans="2:20" s="27" customFormat="1" ht="145.1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s="19" customFormat="1" ht="18.75" customHeight="1" x14ac:dyDescent="0.2">
      <c r="B80" s="7" t="s">
        <v>11</v>
      </c>
      <c r="C80" s="7" t="s">
        <v>12</v>
      </c>
      <c r="D80" s="33"/>
      <c r="E80" s="33"/>
      <c r="F80" s="33"/>
      <c r="G80" s="7" t="s">
        <v>13</v>
      </c>
      <c r="H80" s="6" t="s">
        <v>14</v>
      </c>
      <c r="I80" s="6" t="s">
        <v>15</v>
      </c>
      <c r="J80" s="6" t="s">
        <v>16</v>
      </c>
      <c r="K80" s="6" t="s">
        <v>17</v>
      </c>
      <c r="L80" s="6" t="s">
        <v>18</v>
      </c>
      <c r="M80" s="6"/>
      <c r="N80" s="6"/>
      <c r="O80" s="6"/>
      <c r="P80" s="6" t="s">
        <v>19</v>
      </c>
      <c r="Q80" s="6"/>
      <c r="R80" s="6"/>
      <c r="S80" s="6"/>
      <c r="T80" s="7" t="s">
        <v>20</v>
      </c>
    </row>
    <row r="81" spans="2:20" s="19" customFormat="1" ht="11.45" customHeight="1" x14ac:dyDescent="0.2">
      <c r="B81" s="7"/>
      <c r="C81" s="7"/>
      <c r="D81" s="35"/>
      <c r="E81" s="35"/>
      <c r="F81" s="35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</row>
    <row r="82" spans="2:20" s="19" customFormat="1" ht="23.25" customHeight="1" x14ac:dyDescent="0.2">
      <c r="B82" s="7"/>
      <c r="C82" s="7"/>
      <c r="D82" s="35"/>
      <c r="E82" s="35"/>
      <c r="F82" s="35"/>
      <c r="G82" s="35" t="s">
        <v>21</v>
      </c>
      <c r="H82" s="6"/>
      <c r="I82" s="6"/>
      <c r="J82" s="6"/>
      <c r="K82" s="6"/>
      <c r="L82" s="34" t="s">
        <v>22</v>
      </c>
      <c r="M82" s="34" t="s">
        <v>23</v>
      </c>
      <c r="N82" s="34" t="s">
        <v>24</v>
      </c>
      <c r="O82" s="34" t="s">
        <v>25</v>
      </c>
      <c r="P82" s="34" t="s">
        <v>26</v>
      </c>
      <c r="Q82" s="34" t="s">
        <v>27</v>
      </c>
      <c r="R82" s="34" t="s">
        <v>28</v>
      </c>
      <c r="S82" s="34" t="s">
        <v>29</v>
      </c>
      <c r="T82" s="7"/>
    </row>
    <row r="83" spans="2:20" s="27" customFormat="1" x14ac:dyDescent="0.2">
      <c r="B83" s="5" t="s">
        <v>104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s="27" customFormat="1" x14ac:dyDescent="0.3">
      <c r="B84" s="7" t="s">
        <v>31</v>
      </c>
      <c r="C84" s="36" t="s">
        <v>50</v>
      </c>
      <c r="D84" s="36"/>
      <c r="E84" s="36"/>
      <c r="F84" s="36"/>
      <c r="G84" s="45">
        <v>100</v>
      </c>
      <c r="H84" s="51">
        <v>0.8</v>
      </c>
      <c r="I84" s="51">
        <v>0</v>
      </c>
      <c r="J84" s="51">
        <v>3.4</v>
      </c>
      <c r="K84" s="51">
        <v>16</v>
      </c>
      <c r="L84" s="52">
        <v>0.02</v>
      </c>
      <c r="M84" s="52">
        <v>0.02</v>
      </c>
      <c r="N84" s="52">
        <v>0.18</v>
      </c>
      <c r="O84" s="51">
        <v>2.7</v>
      </c>
      <c r="P84" s="51">
        <v>12.4</v>
      </c>
      <c r="Q84" s="51">
        <v>13.3</v>
      </c>
      <c r="R84" s="51">
        <v>40.020000000000003</v>
      </c>
      <c r="S84" s="51">
        <v>0.32</v>
      </c>
      <c r="T84" s="36" t="s">
        <v>105</v>
      </c>
    </row>
    <row r="85" spans="2:20" s="27" customFormat="1" x14ac:dyDescent="0.3">
      <c r="B85" s="7"/>
      <c r="C85" s="33" t="s">
        <v>106</v>
      </c>
      <c r="D85" s="44"/>
      <c r="E85" s="44"/>
      <c r="F85" s="44"/>
      <c r="G85" s="36" t="s">
        <v>107</v>
      </c>
      <c r="H85" s="40">
        <v>14.16</v>
      </c>
      <c r="I85" s="40">
        <v>7.47</v>
      </c>
      <c r="J85" s="40">
        <v>7.47</v>
      </c>
      <c r="K85" s="40">
        <v>154</v>
      </c>
      <c r="L85" s="41">
        <v>0.08</v>
      </c>
      <c r="M85" s="41">
        <v>0.08</v>
      </c>
      <c r="N85" s="41">
        <v>0.96</v>
      </c>
      <c r="O85" s="41">
        <v>2.2599999999999998</v>
      </c>
      <c r="P85" s="41">
        <v>30.5</v>
      </c>
      <c r="Q85" s="41">
        <v>32.26</v>
      </c>
      <c r="R85" s="41">
        <v>165.62</v>
      </c>
      <c r="S85" s="40">
        <v>0.7</v>
      </c>
      <c r="T85" s="33" t="s">
        <v>108</v>
      </c>
    </row>
    <row r="86" spans="2:20" s="27" customFormat="1" x14ac:dyDescent="0.3">
      <c r="B86" s="7"/>
      <c r="C86" s="33" t="s">
        <v>109</v>
      </c>
      <c r="D86" s="44"/>
      <c r="E86" s="44"/>
      <c r="F86" s="44"/>
      <c r="G86" s="36">
        <v>180</v>
      </c>
      <c r="H86" s="40">
        <v>3.74</v>
      </c>
      <c r="I86" s="40">
        <v>6.12</v>
      </c>
      <c r="J86" s="40">
        <v>22.28</v>
      </c>
      <c r="K86" s="40">
        <v>159.12</v>
      </c>
      <c r="L86" s="41">
        <v>0.17</v>
      </c>
      <c r="M86" s="41">
        <v>0.13</v>
      </c>
      <c r="N86" s="41">
        <v>1.63</v>
      </c>
      <c r="O86" s="40">
        <v>21.79</v>
      </c>
      <c r="P86" s="40">
        <v>44.37</v>
      </c>
      <c r="Q86" s="40">
        <v>33.299999999999997</v>
      </c>
      <c r="R86" s="40">
        <v>103.91</v>
      </c>
      <c r="S86" s="40">
        <v>1.21</v>
      </c>
      <c r="T86" s="36" t="s">
        <v>110</v>
      </c>
    </row>
    <row r="87" spans="2:20" s="27" customFormat="1" x14ac:dyDescent="0.3">
      <c r="B87" s="7"/>
      <c r="C87" s="36" t="s">
        <v>58</v>
      </c>
      <c r="D87" s="44"/>
      <c r="E87" s="44"/>
      <c r="F87" s="44"/>
      <c r="G87" s="45">
        <v>200</v>
      </c>
      <c r="H87" s="40">
        <v>0.16</v>
      </c>
      <c r="I87" s="40">
        <v>0</v>
      </c>
      <c r="J87" s="40">
        <v>29</v>
      </c>
      <c r="K87" s="40">
        <v>133.6</v>
      </c>
      <c r="L87" s="41">
        <v>0.01</v>
      </c>
      <c r="M87" s="41">
        <v>0.01</v>
      </c>
      <c r="N87" s="41">
        <v>0.09</v>
      </c>
      <c r="O87" s="40">
        <v>1.72</v>
      </c>
      <c r="P87" s="40">
        <v>14.48</v>
      </c>
      <c r="Q87" s="40">
        <v>3.6</v>
      </c>
      <c r="R87" s="40">
        <v>4.4000000000000004</v>
      </c>
      <c r="S87" s="40">
        <v>0.94</v>
      </c>
      <c r="T87" s="36" t="s">
        <v>111</v>
      </c>
    </row>
    <row r="88" spans="2:20" s="27" customFormat="1" x14ac:dyDescent="0.2">
      <c r="B88" s="7"/>
      <c r="C88" s="36" t="s">
        <v>60</v>
      </c>
      <c r="D88" s="44"/>
      <c r="E88" s="44"/>
      <c r="F88" s="44"/>
      <c r="G88" s="45">
        <v>30</v>
      </c>
      <c r="H88" s="46">
        <v>2.37</v>
      </c>
      <c r="I88" s="46">
        <v>0.3</v>
      </c>
      <c r="J88" s="46">
        <v>14.5</v>
      </c>
      <c r="K88" s="46">
        <v>71</v>
      </c>
      <c r="L88" s="47">
        <v>0.05</v>
      </c>
      <c r="M88" s="47">
        <v>0.02</v>
      </c>
      <c r="N88" s="47">
        <v>0.48</v>
      </c>
      <c r="O88" s="46">
        <v>0</v>
      </c>
      <c r="P88" s="46">
        <v>6.9</v>
      </c>
      <c r="Q88" s="46">
        <v>9.9</v>
      </c>
      <c r="R88" s="46">
        <v>26.1</v>
      </c>
      <c r="S88" s="46">
        <v>0.6</v>
      </c>
      <c r="T88" s="33" t="s">
        <v>102</v>
      </c>
    </row>
    <row r="89" spans="2:20" s="27" customFormat="1" x14ac:dyDescent="0.2">
      <c r="B89" s="7"/>
      <c r="C89" s="36" t="s">
        <v>62</v>
      </c>
      <c r="D89" s="44"/>
      <c r="E89" s="44"/>
      <c r="F89" s="44"/>
      <c r="G89" s="45">
        <v>20</v>
      </c>
      <c r="H89" s="46">
        <v>1.32</v>
      </c>
      <c r="I89" s="46">
        <v>0.24</v>
      </c>
      <c r="J89" s="46">
        <v>8.6</v>
      </c>
      <c r="K89" s="46">
        <v>40.4</v>
      </c>
      <c r="L89" s="47">
        <v>0.03</v>
      </c>
      <c r="M89" s="47">
        <v>0.02</v>
      </c>
      <c r="N89" s="47">
        <v>0.14000000000000001</v>
      </c>
      <c r="O89" s="46">
        <v>0</v>
      </c>
      <c r="P89" s="46">
        <v>10.8</v>
      </c>
      <c r="Q89" s="46">
        <v>9.4</v>
      </c>
      <c r="R89" s="46">
        <v>31.6</v>
      </c>
      <c r="S89" s="46">
        <v>0.66</v>
      </c>
      <c r="T89" s="33" t="s">
        <v>103</v>
      </c>
    </row>
    <row r="90" spans="2:20" s="19" customFormat="1" x14ac:dyDescent="0.2">
      <c r="B90" s="7"/>
      <c r="C90" s="36" t="s">
        <v>46</v>
      </c>
      <c r="D90" s="36"/>
      <c r="E90" s="36"/>
      <c r="F90" s="36"/>
      <c r="G90" s="45">
        <v>680</v>
      </c>
      <c r="H90" s="50">
        <f t="shared" ref="H90:S90" si="9">H84+H85+H86+H88+H89+H87</f>
        <v>22.550000000000004</v>
      </c>
      <c r="I90" s="50">
        <f t="shared" si="9"/>
        <v>14.13</v>
      </c>
      <c r="J90" s="50">
        <f t="shared" si="9"/>
        <v>85.25</v>
      </c>
      <c r="K90" s="50">
        <f t="shared" si="9"/>
        <v>574.12</v>
      </c>
      <c r="L90" s="50">
        <f t="shared" si="9"/>
        <v>0.36</v>
      </c>
      <c r="M90" s="50">
        <f t="shared" si="9"/>
        <v>0.28000000000000003</v>
      </c>
      <c r="N90" s="50">
        <f t="shared" si="9"/>
        <v>3.4799999999999995</v>
      </c>
      <c r="O90" s="50">
        <f t="shared" si="9"/>
        <v>28.47</v>
      </c>
      <c r="P90" s="50">
        <f t="shared" si="9"/>
        <v>119.45</v>
      </c>
      <c r="Q90" s="50">
        <f t="shared" si="9"/>
        <v>101.76</v>
      </c>
      <c r="R90" s="50">
        <f t="shared" si="9"/>
        <v>371.65000000000003</v>
      </c>
      <c r="S90" s="50">
        <f t="shared" si="9"/>
        <v>4.43</v>
      </c>
      <c r="T90" s="36"/>
    </row>
    <row r="91" spans="2:20" s="19" customFormat="1" ht="4.5" customHeight="1" x14ac:dyDescent="0.3">
      <c r="B91" s="7" t="s">
        <v>47</v>
      </c>
      <c r="C91" s="36"/>
      <c r="D91" s="36"/>
      <c r="E91" s="36"/>
      <c r="F91" s="36"/>
      <c r="G91" s="45"/>
      <c r="H91" s="51"/>
      <c r="I91" s="51"/>
      <c r="J91" s="51"/>
      <c r="K91" s="51"/>
      <c r="L91" s="52"/>
      <c r="M91" s="52"/>
      <c r="N91" s="52"/>
      <c r="O91" s="51"/>
      <c r="P91" s="51"/>
      <c r="Q91" s="51"/>
      <c r="R91" s="51"/>
      <c r="S91" s="51"/>
      <c r="T91" s="36"/>
    </row>
    <row r="92" spans="2:20" s="27" customFormat="1" ht="17.45" customHeight="1" x14ac:dyDescent="0.3">
      <c r="B92" s="7"/>
      <c r="C92" s="58" t="s">
        <v>112</v>
      </c>
      <c r="D92" s="44"/>
      <c r="E92" s="44"/>
      <c r="F92" s="44"/>
      <c r="G92" s="45">
        <v>250</v>
      </c>
      <c r="H92" s="40">
        <v>2.65</v>
      </c>
      <c r="I92" s="40">
        <v>2.78</v>
      </c>
      <c r="J92" s="40">
        <v>24.23</v>
      </c>
      <c r="K92" s="40">
        <v>132.5</v>
      </c>
      <c r="L92" s="41">
        <v>0.11</v>
      </c>
      <c r="M92" s="41">
        <v>0.06</v>
      </c>
      <c r="N92" s="41">
        <v>1.18</v>
      </c>
      <c r="O92" s="41">
        <v>8.25</v>
      </c>
      <c r="P92" s="41">
        <v>24.6</v>
      </c>
      <c r="Q92" s="41">
        <v>27</v>
      </c>
      <c r="R92" s="41">
        <v>66.650000000000006</v>
      </c>
      <c r="S92" s="40">
        <v>1.08</v>
      </c>
      <c r="T92" s="33" t="s">
        <v>113</v>
      </c>
    </row>
    <row r="93" spans="2:20" s="27" customFormat="1" x14ac:dyDescent="0.3">
      <c r="B93" s="7"/>
      <c r="C93" s="36" t="s">
        <v>114</v>
      </c>
      <c r="D93" s="44"/>
      <c r="E93" s="44"/>
      <c r="F93" s="44"/>
      <c r="G93" s="56" t="s">
        <v>107</v>
      </c>
      <c r="H93" s="40">
        <v>20.25</v>
      </c>
      <c r="I93" s="40">
        <v>25.65</v>
      </c>
      <c r="J93" s="40">
        <v>5.7</v>
      </c>
      <c r="K93" s="40">
        <v>334.5</v>
      </c>
      <c r="L93" s="41">
        <v>0.05</v>
      </c>
      <c r="M93" s="41">
        <v>0.13</v>
      </c>
      <c r="N93" s="41">
        <v>3.73</v>
      </c>
      <c r="O93" s="41">
        <v>0.01</v>
      </c>
      <c r="P93" s="41">
        <v>51.13</v>
      </c>
      <c r="Q93" s="41">
        <v>19</v>
      </c>
      <c r="R93" s="41">
        <v>124.63</v>
      </c>
      <c r="S93" s="40">
        <v>1.51</v>
      </c>
      <c r="T93" s="33" t="s">
        <v>115</v>
      </c>
    </row>
    <row r="94" spans="2:20" s="27" customFormat="1" x14ac:dyDescent="0.3">
      <c r="B94" s="7"/>
      <c r="C94" s="36" t="s">
        <v>116</v>
      </c>
      <c r="D94" s="44"/>
      <c r="E94" s="44"/>
      <c r="F94" s="44"/>
      <c r="G94" s="45">
        <v>180</v>
      </c>
      <c r="H94" s="40">
        <v>7.9</v>
      </c>
      <c r="I94" s="40">
        <v>6.07</v>
      </c>
      <c r="J94" s="40">
        <v>49.55</v>
      </c>
      <c r="K94" s="40">
        <v>284.39999999999998</v>
      </c>
      <c r="L94" s="41">
        <v>0.15</v>
      </c>
      <c r="M94" s="41">
        <v>0.06</v>
      </c>
      <c r="N94" s="41">
        <v>0.84</v>
      </c>
      <c r="O94" s="40">
        <v>0</v>
      </c>
      <c r="P94" s="40">
        <v>28.85</v>
      </c>
      <c r="Q94" s="40">
        <v>41.06</v>
      </c>
      <c r="R94" s="40">
        <v>190.76</v>
      </c>
      <c r="S94" s="40">
        <v>3.23</v>
      </c>
      <c r="T94" s="33" t="s">
        <v>117</v>
      </c>
    </row>
    <row r="95" spans="2:20" s="27" customFormat="1" ht="17.45" customHeight="1" x14ac:dyDescent="0.3">
      <c r="B95" s="7"/>
      <c r="C95" s="59" t="s">
        <v>40</v>
      </c>
      <c r="D95" s="60">
        <v>200</v>
      </c>
      <c r="E95" s="60">
        <v>0.1</v>
      </c>
      <c r="F95" s="60">
        <v>0</v>
      </c>
      <c r="G95" s="39" t="s">
        <v>41</v>
      </c>
      <c r="H95" s="40">
        <v>2</v>
      </c>
      <c r="I95" s="40">
        <v>0</v>
      </c>
      <c r="J95" s="40">
        <v>16</v>
      </c>
      <c r="K95" s="40">
        <v>65</v>
      </c>
      <c r="L95" s="41">
        <v>0</v>
      </c>
      <c r="M95" s="41">
        <v>0</v>
      </c>
      <c r="N95" s="41">
        <v>0.03</v>
      </c>
      <c r="O95" s="40">
        <v>2.83</v>
      </c>
      <c r="P95" s="40">
        <v>14.22</v>
      </c>
      <c r="Q95" s="40">
        <v>2.44</v>
      </c>
      <c r="R95" s="40">
        <v>4.4400000000000004</v>
      </c>
      <c r="S95" s="40">
        <v>0.36</v>
      </c>
      <c r="T95" s="36" t="s">
        <v>118</v>
      </c>
    </row>
    <row r="96" spans="2:20" s="27" customFormat="1" x14ac:dyDescent="0.2">
      <c r="B96" s="7"/>
      <c r="C96" s="36" t="s">
        <v>60</v>
      </c>
      <c r="D96" s="44"/>
      <c r="E96" s="44"/>
      <c r="F96" s="44"/>
      <c r="G96" s="45">
        <v>30</v>
      </c>
      <c r="H96" s="46">
        <v>2.37</v>
      </c>
      <c r="I96" s="46">
        <v>0.3</v>
      </c>
      <c r="J96" s="46">
        <v>14.5</v>
      </c>
      <c r="K96" s="46">
        <v>71</v>
      </c>
      <c r="L96" s="47">
        <v>0.05</v>
      </c>
      <c r="M96" s="47">
        <v>0.02</v>
      </c>
      <c r="N96" s="47">
        <v>0.48</v>
      </c>
      <c r="O96" s="46">
        <v>0</v>
      </c>
      <c r="P96" s="46">
        <v>6.9</v>
      </c>
      <c r="Q96" s="46">
        <v>9.9</v>
      </c>
      <c r="R96" s="46">
        <v>26.1</v>
      </c>
      <c r="S96" s="46">
        <v>0.6</v>
      </c>
      <c r="T96" s="33" t="s">
        <v>102</v>
      </c>
    </row>
    <row r="97" spans="2:20" s="27" customFormat="1" x14ac:dyDescent="0.2">
      <c r="B97" s="7"/>
      <c r="C97" s="36" t="s">
        <v>62</v>
      </c>
      <c r="D97" s="44"/>
      <c r="E97" s="44"/>
      <c r="F97" s="44"/>
      <c r="G97" s="45">
        <v>20</v>
      </c>
      <c r="H97" s="46">
        <v>1.32</v>
      </c>
      <c r="I97" s="46">
        <v>0.24</v>
      </c>
      <c r="J97" s="46">
        <v>8.6</v>
      </c>
      <c r="K97" s="46">
        <v>40.4</v>
      </c>
      <c r="L97" s="47">
        <v>0.03</v>
      </c>
      <c r="M97" s="47">
        <v>0.02</v>
      </c>
      <c r="N97" s="47">
        <v>0.14000000000000001</v>
      </c>
      <c r="O97" s="46">
        <v>0</v>
      </c>
      <c r="P97" s="46">
        <v>10.8</v>
      </c>
      <c r="Q97" s="46">
        <v>9.4</v>
      </c>
      <c r="R97" s="46">
        <v>31.6</v>
      </c>
      <c r="S97" s="46">
        <v>0.66</v>
      </c>
      <c r="T97" s="33" t="s">
        <v>103</v>
      </c>
    </row>
    <row r="98" spans="2:20" s="19" customFormat="1" x14ac:dyDescent="0.2">
      <c r="B98" s="7"/>
      <c r="C98" s="36" t="s">
        <v>46</v>
      </c>
      <c r="D98" s="36"/>
      <c r="E98" s="36"/>
      <c r="F98" s="36"/>
      <c r="G98" s="45">
        <v>852</v>
      </c>
      <c r="H98" s="50">
        <f t="shared" ref="H98:S98" si="10">H91+H111+H97+H96+H95+H94+H93+H92</f>
        <v>41.67</v>
      </c>
      <c r="I98" s="50">
        <f t="shared" si="10"/>
        <v>40.39</v>
      </c>
      <c r="J98" s="50">
        <f t="shared" si="10"/>
        <v>142.18</v>
      </c>
      <c r="K98" s="50">
        <f t="shared" si="10"/>
        <v>1091.05</v>
      </c>
      <c r="L98" s="50">
        <f t="shared" si="10"/>
        <v>0.55000000000000004</v>
      </c>
      <c r="M98" s="50">
        <f t="shared" si="10"/>
        <v>0.36000000000000004</v>
      </c>
      <c r="N98" s="50">
        <f t="shared" si="10"/>
        <v>7.49</v>
      </c>
      <c r="O98" s="50">
        <f t="shared" si="10"/>
        <v>16.899999999999999</v>
      </c>
      <c r="P98" s="50">
        <f t="shared" si="10"/>
        <v>186.78</v>
      </c>
      <c r="Q98" s="50">
        <f t="shared" si="10"/>
        <v>147.1</v>
      </c>
      <c r="R98" s="50">
        <f t="shared" si="10"/>
        <v>582.16</v>
      </c>
      <c r="S98" s="50">
        <f t="shared" si="10"/>
        <v>9.25</v>
      </c>
      <c r="T98" s="36"/>
    </row>
    <row r="99" spans="2:20" s="19" customFormat="1" x14ac:dyDescent="0.2">
      <c r="B99" s="7"/>
      <c r="C99" s="36" t="s">
        <v>64</v>
      </c>
      <c r="D99" s="36"/>
      <c r="E99" s="36"/>
      <c r="F99" s="36"/>
      <c r="G99" s="45">
        <f t="shared" ref="G99:S99" si="11">G90+G98</f>
        <v>1532</v>
      </c>
      <c r="H99" s="50">
        <f t="shared" si="11"/>
        <v>64.22</v>
      </c>
      <c r="I99" s="50">
        <f t="shared" si="11"/>
        <v>54.52</v>
      </c>
      <c r="J99" s="50">
        <f t="shared" si="11"/>
        <v>227.43</v>
      </c>
      <c r="K99" s="50">
        <f t="shared" si="11"/>
        <v>1665.17</v>
      </c>
      <c r="L99" s="50">
        <f t="shared" si="11"/>
        <v>0.91</v>
      </c>
      <c r="M99" s="50">
        <f t="shared" si="11"/>
        <v>0.64000000000000012</v>
      </c>
      <c r="N99" s="50">
        <f t="shared" si="11"/>
        <v>10.969999999999999</v>
      </c>
      <c r="O99" s="50">
        <f t="shared" si="11"/>
        <v>45.37</v>
      </c>
      <c r="P99" s="50">
        <f t="shared" si="11"/>
        <v>306.23</v>
      </c>
      <c r="Q99" s="50">
        <f t="shared" si="11"/>
        <v>248.86</v>
      </c>
      <c r="R99" s="50">
        <f t="shared" si="11"/>
        <v>953.81</v>
      </c>
      <c r="S99" s="50">
        <f t="shared" si="11"/>
        <v>13.68</v>
      </c>
      <c r="T99" s="36"/>
    </row>
    <row r="100" spans="2:20" s="27" customFormat="1" ht="189.4" customHeight="1" x14ac:dyDescent="0.2">
      <c r="B100" s="4" t="s">
        <v>119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s="19" customFormat="1" ht="20.25" customHeight="1" x14ac:dyDescent="0.2">
      <c r="B101" s="7" t="s">
        <v>11</v>
      </c>
      <c r="C101" s="7" t="s">
        <v>12</v>
      </c>
      <c r="D101" s="33"/>
      <c r="E101" s="33"/>
      <c r="F101" s="33"/>
      <c r="G101" s="7" t="s">
        <v>13</v>
      </c>
      <c r="H101" s="6" t="s">
        <v>14</v>
      </c>
      <c r="I101" s="6" t="s">
        <v>15</v>
      </c>
      <c r="J101" s="6" t="s">
        <v>16</v>
      </c>
      <c r="K101" s="6" t="s">
        <v>17</v>
      </c>
      <c r="L101" s="6" t="s">
        <v>18</v>
      </c>
      <c r="M101" s="6"/>
      <c r="N101" s="6"/>
      <c r="O101" s="6"/>
      <c r="P101" s="6" t="s">
        <v>19</v>
      </c>
      <c r="Q101" s="6"/>
      <c r="R101" s="6"/>
      <c r="S101" s="6"/>
      <c r="T101" s="7" t="s">
        <v>20</v>
      </c>
    </row>
    <row r="102" spans="2:20" s="19" customFormat="1" ht="11.45" customHeight="1" x14ac:dyDescent="0.2">
      <c r="B102" s="7"/>
      <c r="C102" s="7"/>
      <c r="D102" s="35"/>
      <c r="E102" s="35"/>
      <c r="F102" s="35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</row>
    <row r="103" spans="2:20" s="19" customFormat="1" ht="20.25" customHeight="1" x14ac:dyDescent="0.2">
      <c r="B103" s="7"/>
      <c r="C103" s="7"/>
      <c r="D103" s="35"/>
      <c r="E103" s="35"/>
      <c r="F103" s="35"/>
      <c r="G103" s="35" t="s">
        <v>21</v>
      </c>
      <c r="H103" s="6"/>
      <c r="I103" s="6"/>
      <c r="J103" s="6"/>
      <c r="K103" s="6"/>
      <c r="L103" s="34" t="s">
        <v>22</v>
      </c>
      <c r="M103" s="34" t="s">
        <v>23</v>
      </c>
      <c r="N103" s="34" t="s">
        <v>24</v>
      </c>
      <c r="O103" s="34" t="s">
        <v>25</v>
      </c>
      <c r="P103" s="34" t="s">
        <v>26</v>
      </c>
      <c r="Q103" s="34" t="s">
        <v>27</v>
      </c>
      <c r="R103" s="34" t="s">
        <v>28</v>
      </c>
      <c r="S103" s="34" t="s">
        <v>29</v>
      </c>
      <c r="T103" s="7"/>
    </row>
    <row r="104" spans="2:20" s="27" customFormat="1" x14ac:dyDescent="0.2">
      <c r="B104" s="5" t="s">
        <v>120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s="27" customFormat="1" x14ac:dyDescent="0.2">
      <c r="B105" s="7" t="s">
        <v>31</v>
      </c>
      <c r="C105" s="36" t="s">
        <v>121</v>
      </c>
      <c r="D105" s="44"/>
      <c r="E105" s="44"/>
      <c r="F105" s="44"/>
      <c r="G105" s="56" t="s">
        <v>33</v>
      </c>
      <c r="H105" s="43">
        <v>5.4</v>
      </c>
      <c r="I105" s="43">
        <v>11.2</v>
      </c>
      <c r="J105" s="43">
        <v>35.299999999999997</v>
      </c>
      <c r="K105" s="43">
        <v>278</v>
      </c>
      <c r="L105" s="48">
        <v>0.03</v>
      </c>
      <c r="M105" s="48">
        <v>0.01</v>
      </c>
      <c r="N105" s="48">
        <v>0.48</v>
      </c>
      <c r="O105" s="48">
        <v>0</v>
      </c>
      <c r="P105" s="48">
        <v>4.93</v>
      </c>
      <c r="Q105" s="48">
        <v>15.33</v>
      </c>
      <c r="R105" s="48">
        <v>47.87</v>
      </c>
      <c r="S105" s="48">
        <v>0.32</v>
      </c>
      <c r="T105" s="36" t="s">
        <v>122</v>
      </c>
    </row>
    <row r="106" spans="2:20" s="27" customFormat="1" x14ac:dyDescent="0.2">
      <c r="B106" s="7"/>
      <c r="C106" s="36" t="s">
        <v>37</v>
      </c>
      <c r="D106" s="44"/>
      <c r="E106" s="44"/>
      <c r="F106" s="44"/>
      <c r="G106" s="45" t="s">
        <v>38</v>
      </c>
      <c r="H106" s="46">
        <v>3.75</v>
      </c>
      <c r="I106" s="46">
        <v>6.6</v>
      </c>
      <c r="J106" s="46">
        <v>30.45</v>
      </c>
      <c r="K106" s="46">
        <v>196</v>
      </c>
      <c r="L106" s="47">
        <v>0.06</v>
      </c>
      <c r="M106" s="47">
        <v>0.03</v>
      </c>
      <c r="N106" s="47">
        <v>0.78</v>
      </c>
      <c r="O106" s="46">
        <v>0</v>
      </c>
      <c r="P106" s="46">
        <v>9.9</v>
      </c>
      <c r="Q106" s="46">
        <v>13.7</v>
      </c>
      <c r="R106" s="46">
        <v>35</v>
      </c>
      <c r="S106" s="46">
        <v>0.65</v>
      </c>
      <c r="T106" s="33" t="s">
        <v>123</v>
      </c>
    </row>
    <row r="107" spans="2:20" s="27" customFormat="1" x14ac:dyDescent="0.2">
      <c r="B107" s="7"/>
      <c r="C107" s="36" t="s">
        <v>83</v>
      </c>
      <c r="D107" s="44"/>
      <c r="E107" s="44"/>
      <c r="F107" s="44"/>
      <c r="G107" s="45" t="s">
        <v>84</v>
      </c>
      <c r="H107" s="46">
        <v>0.1</v>
      </c>
      <c r="I107" s="46">
        <v>0</v>
      </c>
      <c r="J107" s="46">
        <v>15</v>
      </c>
      <c r="K107" s="46">
        <v>60</v>
      </c>
      <c r="L107" s="47">
        <v>0</v>
      </c>
      <c r="M107" s="47">
        <v>0</v>
      </c>
      <c r="N107" s="47">
        <v>0.02</v>
      </c>
      <c r="O107" s="46">
        <v>0.03</v>
      </c>
      <c r="P107" s="46">
        <v>1.1100000000000001</v>
      </c>
      <c r="Q107" s="46">
        <v>1.44</v>
      </c>
      <c r="R107" s="46">
        <v>2.78</v>
      </c>
      <c r="S107" s="46">
        <v>0.31</v>
      </c>
      <c r="T107" s="36" t="s">
        <v>124</v>
      </c>
    </row>
    <row r="108" spans="2:20" s="27" customFormat="1" ht="16.5" customHeight="1" x14ac:dyDescent="0.2">
      <c r="B108" s="7"/>
      <c r="C108" s="33" t="s">
        <v>43</v>
      </c>
      <c r="D108" s="44"/>
      <c r="E108" s="44"/>
      <c r="F108" s="44"/>
      <c r="G108" s="36" t="s">
        <v>44</v>
      </c>
      <c r="H108" s="43">
        <v>4.9000000000000004</v>
      </c>
      <c r="I108" s="43">
        <v>6.2</v>
      </c>
      <c r="J108" s="43">
        <v>21.2</v>
      </c>
      <c r="K108" s="43">
        <v>240</v>
      </c>
      <c r="L108" s="48">
        <v>2.048</v>
      </c>
      <c r="M108" s="48">
        <v>0.03</v>
      </c>
      <c r="N108" s="48">
        <v>0.56000000000000005</v>
      </c>
      <c r="O108" s="48">
        <v>0</v>
      </c>
      <c r="P108" s="48">
        <v>3.4</v>
      </c>
      <c r="Q108" s="48">
        <v>7.3</v>
      </c>
      <c r="R108" s="48">
        <v>24</v>
      </c>
      <c r="S108" s="48">
        <v>0.5</v>
      </c>
      <c r="T108" s="36" t="s">
        <v>45</v>
      </c>
    </row>
    <row r="109" spans="2:20" s="19" customFormat="1" x14ac:dyDescent="0.2">
      <c r="B109" s="7"/>
      <c r="C109" s="36" t="s">
        <v>46</v>
      </c>
      <c r="D109" s="36"/>
      <c r="E109" s="36"/>
      <c r="F109" s="36"/>
      <c r="G109" s="45">
        <v>595</v>
      </c>
      <c r="H109" s="50">
        <f t="shared" ref="H109:S109" si="12">H105+H106+H107+H108</f>
        <v>14.15</v>
      </c>
      <c r="I109" s="50">
        <f t="shared" si="12"/>
        <v>23.999999999999996</v>
      </c>
      <c r="J109" s="50">
        <f t="shared" si="12"/>
        <v>101.95</v>
      </c>
      <c r="K109" s="50">
        <f t="shared" si="12"/>
        <v>774</v>
      </c>
      <c r="L109" s="50">
        <f t="shared" si="12"/>
        <v>2.1379999999999999</v>
      </c>
      <c r="M109" s="50">
        <f t="shared" si="12"/>
        <v>7.0000000000000007E-2</v>
      </c>
      <c r="N109" s="50">
        <f t="shared" si="12"/>
        <v>1.84</v>
      </c>
      <c r="O109" s="50">
        <f t="shared" si="12"/>
        <v>0.03</v>
      </c>
      <c r="P109" s="50">
        <f t="shared" si="12"/>
        <v>19.34</v>
      </c>
      <c r="Q109" s="50">
        <f t="shared" si="12"/>
        <v>37.770000000000003</v>
      </c>
      <c r="R109" s="50">
        <f t="shared" si="12"/>
        <v>109.65</v>
      </c>
      <c r="S109" s="50">
        <f t="shared" si="12"/>
        <v>1.78</v>
      </c>
      <c r="T109" s="36"/>
    </row>
    <row r="110" spans="2:20" s="19" customFormat="1" ht="3" customHeight="1" x14ac:dyDescent="0.2">
      <c r="B110" s="7" t="s">
        <v>47</v>
      </c>
      <c r="C110" s="36"/>
      <c r="D110" s="36"/>
      <c r="E110" s="36"/>
      <c r="F110" s="36"/>
      <c r="G110" s="45"/>
      <c r="H110" s="38"/>
      <c r="I110" s="38"/>
      <c r="J110" s="38"/>
      <c r="K110" s="38"/>
      <c r="L110" s="57"/>
      <c r="M110" s="57"/>
      <c r="N110" s="57"/>
      <c r="O110" s="38"/>
      <c r="P110" s="38"/>
      <c r="Q110" s="38"/>
      <c r="R110" s="38"/>
      <c r="S110" s="38"/>
      <c r="T110" s="36"/>
    </row>
    <row r="111" spans="2:20" s="27" customFormat="1" ht="19.5" customHeight="1" x14ac:dyDescent="0.3">
      <c r="B111" s="7"/>
      <c r="C111" s="36" t="s">
        <v>125</v>
      </c>
      <c r="D111" s="44"/>
      <c r="E111" s="44"/>
      <c r="F111" s="44"/>
      <c r="G111" s="45">
        <v>250</v>
      </c>
      <c r="H111" s="40">
        <v>5.18</v>
      </c>
      <c r="I111" s="40">
        <v>5.35</v>
      </c>
      <c r="J111" s="40">
        <v>23.6</v>
      </c>
      <c r="K111" s="40">
        <v>163.25</v>
      </c>
      <c r="L111" s="41">
        <v>0.16</v>
      </c>
      <c r="M111" s="41">
        <v>7.0000000000000007E-2</v>
      </c>
      <c r="N111" s="41">
        <v>1.0900000000000001</v>
      </c>
      <c r="O111" s="41">
        <v>5.81</v>
      </c>
      <c r="P111" s="41">
        <v>50.28</v>
      </c>
      <c r="Q111" s="41">
        <v>38.299999999999997</v>
      </c>
      <c r="R111" s="41">
        <v>137.97999999999999</v>
      </c>
      <c r="S111" s="40">
        <v>1.81</v>
      </c>
      <c r="T111" s="36" t="s">
        <v>126</v>
      </c>
    </row>
    <row r="112" spans="2:20" s="27" customFormat="1" x14ac:dyDescent="0.3">
      <c r="B112" s="7"/>
      <c r="C112" s="36" t="s">
        <v>66</v>
      </c>
      <c r="D112" s="44"/>
      <c r="E112" s="44"/>
      <c r="F112" s="44"/>
      <c r="G112" s="45" t="s">
        <v>53</v>
      </c>
      <c r="H112" s="40">
        <v>16</v>
      </c>
      <c r="I112" s="40">
        <v>24.24</v>
      </c>
      <c r="J112" s="40">
        <v>8.24</v>
      </c>
      <c r="K112" s="40">
        <v>315</v>
      </c>
      <c r="L112" s="41">
        <v>7.0000000000000007E-2</v>
      </c>
      <c r="M112" s="41">
        <v>0.11</v>
      </c>
      <c r="N112" s="41">
        <v>4.91</v>
      </c>
      <c r="O112" s="41">
        <v>0.6</v>
      </c>
      <c r="P112" s="41">
        <v>18.170000000000002</v>
      </c>
      <c r="Q112" s="41">
        <v>18.88</v>
      </c>
      <c r="R112" s="41">
        <v>126.33</v>
      </c>
      <c r="S112" s="40">
        <v>1.06</v>
      </c>
      <c r="T112" s="33" t="s">
        <v>127</v>
      </c>
    </row>
    <row r="113" spans="2:20" s="27" customFormat="1" x14ac:dyDescent="0.3">
      <c r="B113" s="7"/>
      <c r="C113" s="36" t="s">
        <v>68</v>
      </c>
      <c r="D113" s="44"/>
      <c r="E113" s="44"/>
      <c r="F113" s="44"/>
      <c r="G113" s="36" t="s">
        <v>56</v>
      </c>
      <c r="H113" s="40">
        <v>6.48</v>
      </c>
      <c r="I113" s="40">
        <v>7.56</v>
      </c>
      <c r="J113" s="40">
        <v>43.92</v>
      </c>
      <c r="K113" s="40">
        <v>270</v>
      </c>
      <c r="L113" s="41">
        <v>7.0000000000000007E-2</v>
      </c>
      <c r="M113" s="41">
        <v>0.03</v>
      </c>
      <c r="N113" s="41">
        <v>0.93</v>
      </c>
      <c r="O113" s="40">
        <v>0</v>
      </c>
      <c r="P113" s="40">
        <v>5.83</v>
      </c>
      <c r="Q113" s="40">
        <v>25.34</v>
      </c>
      <c r="R113" s="40">
        <v>44.6</v>
      </c>
      <c r="S113" s="40">
        <v>1.33</v>
      </c>
      <c r="T113" s="36" t="s">
        <v>128</v>
      </c>
    </row>
    <row r="114" spans="2:20" s="27" customFormat="1" x14ac:dyDescent="0.3">
      <c r="B114" s="7"/>
      <c r="C114" s="33" t="s">
        <v>129</v>
      </c>
      <c r="D114" s="53"/>
      <c r="E114" s="53"/>
      <c r="F114" s="53">
        <v>8.7999999999999995E-2</v>
      </c>
      <c r="G114" s="61">
        <v>200</v>
      </c>
      <c r="H114" s="51">
        <v>0.12</v>
      </c>
      <c r="I114" s="40">
        <v>0</v>
      </c>
      <c r="J114" s="51">
        <v>30.12</v>
      </c>
      <c r="K114" s="51">
        <v>121</v>
      </c>
      <c r="L114" s="52">
        <v>0.01</v>
      </c>
      <c r="M114" s="52">
        <v>0.01</v>
      </c>
      <c r="N114" s="52">
        <v>0.1</v>
      </c>
      <c r="O114" s="51">
        <v>1.72</v>
      </c>
      <c r="P114" s="51">
        <v>14.47</v>
      </c>
      <c r="Q114" s="51">
        <v>3.6</v>
      </c>
      <c r="R114" s="51">
        <v>4.4000000000000004</v>
      </c>
      <c r="S114" s="51">
        <v>0.94</v>
      </c>
      <c r="T114" s="36" t="s">
        <v>130</v>
      </c>
    </row>
    <row r="115" spans="2:20" s="27" customFormat="1" x14ac:dyDescent="0.2">
      <c r="B115" s="7"/>
      <c r="C115" s="36" t="s">
        <v>60</v>
      </c>
      <c r="D115" s="44"/>
      <c r="E115" s="44"/>
      <c r="F115" s="44"/>
      <c r="G115" s="45">
        <v>30</v>
      </c>
      <c r="H115" s="46">
        <v>2.37</v>
      </c>
      <c r="I115" s="46">
        <v>0.3</v>
      </c>
      <c r="J115" s="46">
        <v>14.5</v>
      </c>
      <c r="K115" s="46">
        <v>71</v>
      </c>
      <c r="L115" s="47">
        <v>0.05</v>
      </c>
      <c r="M115" s="47">
        <v>0.02</v>
      </c>
      <c r="N115" s="47">
        <v>0.48</v>
      </c>
      <c r="O115" s="46">
        <v>0</v>
      </c>
      <c r="P115" s="46">
        <v>6.9</v>
      </c>
      <c r="Q115" s="46">
        <v>9.9</v>
      </c>
      <c r="R115" s="46">
        <v>26.1</v>
      </c>
      <c r="S115" s="46">
        <v>0.6</v>
      </c>
      <c r="T115" s="33" t="s">
        <v>102</v>
      </c>
    </row>
    <row r="116" spans="2:20" s="27" customFormat="1" x14ac:dyDescent="0.2">
      <c r="B116" s="7"/>
      <c r="C116" s="36" t="s">
        <v>62</v>
      </c>
      <c r="D116" s="44"/>
      <c r="E116" s="44"/>
      <c r="F116" s="44"/>
      <c r="G116" s="45">
        <v>20</v>
      </c>
      <c r="H116" s="46">
        <v>1.32</v>
      </c>
      <c r="I116" s="46">
        <v>0.24</v>
      </c>
      <c r="J116" s="46">
        <v>8.6</v>
      </c>
      <c r="K116" s="46">
        <v>40.4</v>
      </c>
      <c r="L116" s="47">
        <v>0.03</v>
      </c>
      <c r="M116" s="47">
        <v>0.02</v>
      </c>
      <c r="N116" s="47">
        <v>0.14000000000000001</v>
      </c>
      <c r="O116" s="46">
        <v>0</v>
      </c>
      <c r="P116" s="46">
        <v>10.8</v>
      </c>
      <c r="Q116" s="46">
        <v>9.4</v>
      </c>
      <c r="R116" s="46">
        <v>31.6</v>
      </c>
      <c r="S116" s="46">
        <v>0.66</v>
      </c>
      <c r="T116" s="33" t="s">
        <v>103</v>
      </c>
    </row>
    <row r="117" spans="2:20" s="19" customFormat="1" x14ac:dyDescent="0.2">
      <c r="B117" s="7"/>
      <c r="C117" s="36" t="s">
        <v>46</v>
      </c>
      <c r="D117" s="36"/>
      <c r="E117" s="36"/>
      <c r="F117" s="36"/>
      <c r="G117" s="45">
        <v>870</v>
      </c>
      <c r="H117" s="50">
        <f t="shared" ref="H117:S117" si="13">H110+H92+H116+H115+H114+H113+H112+H111</f>
        <v>34.120000000000005</v>
      </c>
      <c r="I117" s="50">
        <f t="shared" si="13"/>
        <v>40.47</v>
      </c>
      <c r="J117" s="50">
        <f t="shared" si="13"/>
        <v>153.21</v>
      </c>
      <c r="K117" s="50">
        <f t="shared" si="13"/>
        <v>1113.1500000000001</v>
      </c>
      <c r="L117" s="50">
        <f t="shared" si="13"/>
        <v>0.5</v>
      </c>
      <c r="M117" s="50">
        <f t="shared" si="13"/>
        <v>0.32</v>
      </c>
      <c r="N117" s="50">
        <f t="shared" si="13"/>
        <v>8.83</v>
      </c>
      <c r="O117" s="50">
        <f t="shared" si="13"/>
        <v>16.38</v>
      </c>
      <c r="P117" s="50">
        <f t="shared" si="13"/>
        <v>131.05000000000001</v>
      </c>
      <c r="Q117" s="50">
        <f t="shared" si="13"/>
        <v>132.41999999999999</v>
      </c>
      <c r="R117" s="50">
        <f t="shared" si="13"/>
        <v>437.65999999999997</v>
      </c>
      <c r="S117" s="50">
        <f t="shared" si="13"/>
        <v>7.48</v>
      </c>
      <c r="T117" s="36"/>
    </row>
    <row r="118" spans="2:20" s="19" customFormat="1" x14ac:dyDescent="0.2">
      <c r="B118" s="7"/>
      <c r="C118" s="36" t="s">
        <v>64</v>
      </c>
      <c r="D118" s="36"/>
      <c r="E118" s="36"/>
      <c r="F118" s="36"/>
      <c r="G118" s="45">
        <f t="shared" ref="G118:S118" si="14">G109+G117</f>
        <v>1465</v>
      </c>
      <c r="H118" s="50">
        <f t="shared" si="14"/>
        <v>48.27</v>
      </c>
      <c r="I118" s="50">
        <f t="shared" si="14"/>
        <v>64.47</v>
      </c>
      <c r="J118" s="50">
        <f t="shared" si="14"/>
        <v>255.16000000000003</v>
      </c>
      <c r="K118" s="50">
        <f t="shared" si="14"/>
        <v>1887.15</v>
      </c>
      <c r="L118" s="50">
        <f t="shared" si="14"/>
        <v>2.6379999999999999</v>
      </c>
      <c r="M118" s="50">
        <f t="shared" si="14"/>
        <v>0.39</v>
      </c>
      <c r="N118" s="50">
        <f t="shared" si="14"/>
        <v>10.67</v>
      </c>
      <c r="O118" s="50">
        <f t="shared" si="14"/>
        <v>16.41</v>
      </c>
      <c r="P118" s="50">
        <f t="shared" si="14"/>
        <v>150.39000000000001</v>
      </c>
      <c r="Q118" s="50">
        <f t="shared" si="14"/>
        <v>170.19</v>
      </c>
      <c r="R118" s="50">
        <f t="shared" si="14"/>
        <v>547.30999999999995</v>
      </c>
      <c r="S118" s="50">
        <f t="shared" si="14"/>
        <v>9.26</v>
      </c>
      <c r="T118" s="36"/>
    </row>
    <row r="119" spans="2:20" s="27" customFormat="1" ht="148.1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s="19" customFormat="1" ht="16.5" customHeight="1" x14ac:dyDescent="0.2">
      <c r="B120" s="7" t="s">
        <v>11</v>
      </c>
      <c r="C120" s="7" t="s">
        <v>12</v>
      </c>
      <c r="D120" s="33"/>
      <c r="E120" s="33"/>
      <c r="F120" s="33"/>
      <c r="G120" s="7" t="s">
        <v>13</v>
      </c>
      <c r="H120" s="6" t="s">
        <v>14</v>
      </c>
      <c r="I120" s="6" t="s">
        <v>15</v>
      </c>
      <c r="J120" s="6" t="s">
        <v>16</v>
      </c>
      <c r="K120" s="6" t="s">
        <v>17</v>
      </c>
      <c r="L120" s="6" t="s">
        <v>18</v>
      </c>
      <c r="M120" s="6"/>
      <c r="N120" s="6"/>
      <c r="O120" s="6"/>
      <c r="P120" s="6" t="s">
        <v>19</v>
      </c>
      <c r="Q120" s="6"/>
      <c r="R120" s="6"/>
      <c r="S120" s="6"/>
      <c r="T120" s="7" t="s">
        <v>20</v>
      </c>
    </row>
    <row r="121" spans="2:20" s="19" customFormat="1" ht="11.45" customHeight="1" x14ac:dyDescent="0.2">
      <c r="B121" s="7"/>
      <c r="C121" s="7"/>
      <c r="D121" s="35"/>
      <c r="E121" s="35"/>
      <c r="F121" s="35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</row>
    <row r="122" spans="2:20" s="19" customFormat="1" ht="21" customHeight="1" x14ac:dyDescent="0.2">
      <c r="B122" s="7"/>
      <c r="C122" s="7"/>
      <c r="D122" s="35"/>
      <c r="E122" s="35"/>
      <c r="F122" s="35"/>
      <c r="G122" s="35" t="s">
        <v>21</v>
      </c>
      <c r="H122" s="6"/>
      <c r="I122" s="6"/>
      <c r="J122" s="6"/>
      <c r="K122" s="6"/>
      <c r="L122" s="34" t="s">
        <v>22</v>
      </c>
      <c r="M122" s="34" t="s">
        <v>23</v>
      </c>
      <c r="N122" s="34" t="s">
        <v>24</v>
      </c>
      <c r="O122" s="34" t="s">
        <v>25</v>
      </c>
      <c r="P122" s="34" t="s">
        <v>26</v>
      </c>
      <c r="Q122" s="34" t="s">
        <v>27</v>
      </c>
      <c r="R122" s="34" t="s">
        <v>28</v>
      </c>
      <c r="S122" s="34" t="s">
        <v>29</v>
      </c>
      <c r="T122" s="7"/>
    </row>
    <row r="123" spans="2:20" s="27" customFormat="1" x14ac:dyDescent="0.2">
      <c r="B123" s="5" t="s">
        <v>131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 s="27" customFormat="1" ht="3" customHeight="1" x14ac:dyDescent="0.3">
      <c r="B124" s="7" t="s">
        <v>31</v>
      </c>
      <c r="C124" s="36"/>
      <c r="D124" s="36"/>
      <c r="E124" s="36"/>
      <c r="F124" s="36"/>
      <c r="G124" s="45"/>
      <c r="H124" s="51"/>
      <c r="I124" s="51"/>
      <c r="J124" s="51"/>
      <c r="K124" s="51"/>
      <c r="L124" s="52"/>
      <c r="M124" s="52"/>
      <c r="N124" s="52"/>
      <c r="O124" s="51"/>
      <c r="P124" s="51"/>
      <c r="Q124" s="51"/>
      <c r="R124" s="51"/>
      <c r="S124" s="51"/>
      <c r="T124" s="36"/>
    </row>
    <row r="125" spans="2:20" s="27" customFormat="1" x14ac:dyDescent="0.3">
      <c r="B125" s="7"/>
      <c r="C125" s="33" t="s">
        <v>132</v>
      </c>
      <c r="D125" s="44"/>
      <c r="E125" s="44"/>
      <c r="F125" s="44"/>
      <c r="G125" s="56" t="s">
        <v>133</v>
      </c>
      <c r="H125" s="40">
        <v>27.25</v>
      </c>
      <c r="I125" s="40">
        <v>31.55</v>
      </c>
      <c r="J125" s="40">
        <v>44.61</v>
      </c>
      <c r="K125" s="40">
        <v>571.20000000000005</v>
      </c>
      <c r="L125" s="41">
        <v>0.08</v>
      </c>
      <c r="M125" s="41">
        <v>0.16</v>
      </c>
      <c r="N125" s="41">
        <v>5.41</v>
      </c>
      <c r="O125" s="41">
        <v>1.34</v>
      </c>
      <c r="P125" s="41">
        <v>60.13</v>
      </c>
      <c r="Q125" s="41">
        <v>63.34</v>
      </c>
      <c r="R125" s="41">
        <v>265.73</v>
      </c>
      <c r="S125" s="40">
        <v>2.92</v>
      </c>
      <c r="T125" s="33" t="s">
        <v>134</v>
      </c>
    </row>
    <row r="126" spans="2:20" s="27" customFormat="1" ht="18" customHeight="1" x14ac:dyDescent="0.3">
      <c r="B126" s="7"/>
      <c r="C126" s="59" t="s">
        <v>40</v>
      </c>
      <c r="D126" s="60">
        <v>200</v>
      </c>
      <c r="E126" s="60">
        <v>0.1</v>
      </c>
      <c r="F126" s="60">
        <v>0</v>
      </c>
      <c r="G126" s="39" t="s">
        <v>41</v>
      </c>
      <c r="H126" s="40">
        <v>2</v>
      </c>
      <c r="I126" s="40">
        <v>0</v>
      </c>
      <c r="J126" s="40">
        <v>16</v>
      </c>
      <c r="K126" s="40">
        <v>65</v>
      </c>
      <c r="L126" s="41">
        <v>0</v>
      </c>
      <c r="M126" s="41">
        <v>0</v>
      </c>
      <c r="N126" s="41">
        <v>0.03</v>
      </c>
      <c r="O126" s="40">
        <v>2.83</v>
      </c>
      <c r="P126" s="40">
        <v>14.22</v>
      </c>
      <c r="Q126" s="40">
        <v>2.44</v>
      </c>
      <c r="R126" s="40">
        <v>4.4400000000000004</v>
      </c>
      <c r="S126" s="40">
        <v>0.36</v>
      </c>
      <c r="T126" s="36" t="s">
        <v>118</v>
      </c>
    </row>
    <row r="127" spans="2:20" s="27" customFormat="1" x14ac:dyDescent="0.2">
      <c r="B127" s="7"/>
      <c r="C127" s="36" t="s">
        <v>60</v>
      </c>
      <c r="D127" s="44"/>
      <c r="E127" s="44"/>
      <c r="F127" s="44"/>
      <c r="G127" s="45">
        <v>30</v>
      </c>
      <c r="H127" s="46">
        <v>2.37</v>
      </c>
      <c r="I127" s="46">
        <v>0.3</v>
      </c>
      <c r="J127" s="46">
        <v>14.5</v>
      </c>
      <c r="K127" s="46">
        <v>71</v>
      </c>
      <c r="L127" s="47">
        <v>0.05</v>
      </c>
      <c r="M127" s="47">
        <v>0.02</v>
      </c>
      <c r="N127" s="47">
        <v>0.48</v>
      </c>
      <c r="O127" s="46">
        <v>0</v>
      </c>
      <c r="P127" s="46">
        <v>6.9</v>
      </c>
      <c r="Q127" s="46">
        <v>9.9</v>
      </c>
      <c r="R127" s="46">
        <v>26.1</v>
      </c>
      <c r="S127" s="46">
        <v>0.6</v>
      </c>
      <c r="T127" s="33" t="s">
        <v>102</v>
      </c>
    </row>
    <row r="128" spans="2:20" s="27" customFormat="1" ht="16.5" customHeight="1" x14ac:dyDescent="0.2">
      <c r="B128" s="7"/>
      <c r="C128" s="36" t="s">
        <v>62</v>
      </c>
      <c r="D128" s="44"/>
      <c r="E128" s="44"/>
      <c r="F128" s="44"/>
      <c r="G128" s="45">
        <v>20</v>
      </c>
      <c r="H128" s="46">
        <v>1.32</v>
      </c>
      <c r="I128" s="46">
        <v>0.24</v>
      </c>
      <c r="J128" s="46">
        <v>8.6</v>
      </c>
      <c r="K128" s="46">
        <v>40.4</v>
      </c>
      <c r="L128" s="47">
        <v>0.03</v>
      </c>
      <c r="M128" s="47">
        <v>0.02</v>
      </c>
      <c r="N128" s="47">
        <v>0.14000000000000001</v>
      </c>
      <c r="O128" s="46">
        <v>0</v>
      </c>
      <c r="P128" s="46">
        <v>10.8</v>
      </c>
      <c r="Q128" s="46">
        <v>9.4</v>
      </c>
      <c r="R128" s="46">
        <v>31.6</v>
      </c>
      <c r="S128" s="46">
        <v>0.66</v>
      </c>
      <c r="T128" s="33" t="s">
        <v>103</v>
      </c>
    </row>
    <row r="129" spans="2:20" s="19" customFormat="1" x14ac:dyDescent="0.2">
      <c r="B129" s="7"/>
      <c r="C129" s="36" t="s">
        <v>46</v>
      </c>
      <c r="D129" s="36"/>
      <c r="E129" s="36"/>
      <c r="F129" s="36"/>
      <c r="G129" s="45">
        <v>552</v>
      </c>
      <c r="H129" s="50">
        <f t="shared" ref="H129:S129" si="15">H124+H125+H126+H127+H128</f>
        <v>32.94</v>
      </c>
      <c r="I129" s="50">
        <f t="shared" si="15"/>
        <v>32.090000000000003</v>
      </c>
      <c r="J129" s="50">
        <f t="shared" si="15"/>
        <v>83.71</v>
      </c>
      <c r="K129" s="50">
        <f t="shared" si="15"/>
        <v>747.6</v>
      </c>
      <c r="L129" s="50">
        <f t="shared" si="15"/>
        <v>0.16</v>
      </c>
      <c r="M129" s="50">
        <f t="shared" si="15"/>
        <v>0.19999999999999998</v>
      </c>
      <c r="N129" s="50">
        <f t="shared" si="15"/>
        <v>6.06</v>
      </c>
      <c r="O129" s="50">
        <f t="shared" si="15"/>
        <v>4.17</v>
      </c>
      <c r="P129" s="50">
        <f t="shared" si="15"/>
        <v>92.050000000000011</v>
      </c>
      <c r="Q129" s="50">
        <f t="shared" si="15"/>
        <v>85.080000000000013</v>
      </c>
      <c r="R129" s="50">
        <f t="shared" si="15"/>
        <v>327.87000000000006</v>
      </c>
      <c r="S129" s="50">
        <f t="shared" si="15"/>
        <v>4.54</v>
      </c>
      <c r="T129" s="36"/>
    </row>
    <row r="130" spans="2:20" s="19" customFormat="1" ht="4.5" customHeight="1" x14ac:dyDescent="0.2">
      <c r="B130" s="7" t="s">
        <v>47</v>
      </c>
      <c r="C130" s="36"/>
      <c r="D130" s="36"/>
      <c r="E130" s="36"/>
      <c r="F130" s="36"/>
      <c r="G130" s="45"/>
      <c r="H130" s="38"/>
      <c r="I130" s="38"/>
      <c r="J130" s="38"/>
      <c r="K130" s="38"/>
      <c r="L130" s="57"/>
      <c r="M130" s="57"/>
      <c r="N130" s="57"/>
      <c r="O130" s="38"/>
      <c r="P130" s="38"/>
      <c r="Q130" s="38"/>
      <c r="R130" s="38"/>
      <c r="S130" s="38"/>
      <c r="T130" s="33"/>
    </row>
    <row r="131" spans="2:20" s="27" customFormat="1" x14ac:dyDescent="0.3">
      <c r="B131" s="7"/>
      <c r="C131" s="36" t="s">
        <v>135</v>
      </c>
      <c r="D131" s="54"/>
      <c r="E131" s="54"/>
      <c r="F131" s="54"/>
      <c r="G131" s="45" t="s">
        <v>94</v>
      </c>
      <c r="H131" s="40">
        <v>2.1</v>
      </c>
      <c r="I131" s="40">
        <v>5.0999999999999996</v>
      </c>
      <c r="J131" s="40">
        <v>20.5</v>
      </c>
      <c r="K131" s="40">
        <v>136.25</v>
      </c>
      <c r="L131" s="41">
        <v>0.1</v>
      </c>
      <c r="M131" s="41">
        <v>0.06</v>
      </c>
      <c r="N131" s="41">
        <v>1.08</v>
      </c>
      <c r="O131" s="41">
        <v>7.54</v>
      </c>
      <c r="P131" s="41">
        <v>26.45</v>
      </c>
      <c r="Q131" s="41">
        <v>25.9</v>
      </c>
      <c r="R131" s="41">
        <v>71.95</v>
      </c>
      <c r="S131" s="40">
        <v>0.97</v>
      </c>
      <c r="T131" s="33" t="s">
        <v>136</v>
      </c>
    </row>
    <row r="132" spans="2:20" s="27" customFormat="1" x14ac:dyDescent="0.3">
      <c r="B132" s="7"/>
      <c r="C132" s="36" t="s">
        <v>137</v>
      </c>
      <c r="D132" s="54"/>
      <c r="E132" s="54"/>
      <c r="F132" s="54"/>
      <c r="G132" s="45" t="s">
        <v>53</v>
      </c>
      <c r="H132" s="40">
        <v>17.850000000000001</v>
      </c>
      <c r="I132" s="40">
        <v>3.67</v>
      </c>
      <c r="J132" s="40">
        <v>8.83</v>
      </c>
      <c r="K132" s="40">
        <v>140</v>
      </c>
      <c r="L132" s="41">
        <v>7.0000000000000007E-2</v>
      </c>
      <c r="M132" s="41">
        <v>0.04</v>
      </c>
      <c r="N132" s="41">
        <v>6.88</v>
      </c>
      <c r="O132" s="41">
        <v>0</v>
      </c>
      <c r="P132" s="41">
        <v>11.83</v>
      </c>
      <c r="Q132" s="41">
        <v>24.5</v>
      </c>
      <c r="R132" s="41">
        <v>129.83000000000001</v>
      </c>
      <c r="S132" s="40">
        <v>1.38</v>
      </c>
      <c r="T132" s="33" t="s">
        <v>138</v>
      </c>
    </row>
    <row r="133" spans="2:20" s="27" customFormat="1" x14ac:dyDescent="0.3">
      <c r="B133" s="7"/>
      <c r="C133" s="36" t="s">
        <v>139</v>
      </c>
      <c r="D133" s="44"/>
      <c r="E133" s="44"/>
      <c r="F133" s="44"/>
      <c r="G133" s="36">
        <v>180</v>
      </c>
      <c r="H133" s="40">
        <v>3.73</v>
      </c>
      <c r="I133" s="40">
        <v>4.8099999999999996</v>
      </c>
      <c r="J133" s="40">
        <v>24.12</v>
      </c>
      <c r="K133" s="40">
        <v>154.62</v>
      </c>
      <c r="L133" s="41">
        <v>0.05</v>
      </c>
      <c r="M133" s="41">
        <v>7.0000000000000007E-2</v>
      </c>
      <c r="N133" s="41">
        <v>1.22</v>
      </c>
      <c r="O133" s="40">
        <v>29.47</v>
      </c>
      <c r="P133" s="40">
        <v>100.44</v>
      </c>
      <c r="Q133" s="40">
        <v>35.46</v>
      </c>
      <c r="R133" s="40">
        <v>72.72</v>
      </c>
      <c r="S133" s="40">
        <v>1.35</v>
      </c>
      <c r="T133" s="36" t="s">
        <v>140</v>
      </c>
    </row>
    <row r="134" spans="2:20" s="27" customFormat="1" ht="16.5" customHeight="1" x14ac:dyDescent="0.2">
      <c r="B134" s="7"/>
      <c r="C134" s="36" t="s">
        <v>83</v>
      </c>
      <c r="D134" s="44"/>
      <c r="E134" s="44"/>
      <c r="F134" s="44"/>
      <c r="G134" s="45" t="s">
        <v>84</v>
      </c>
      <c r="H134" s="46">
        <v>0.1</v>
      </c>
      <c r="I134" s="46">
        <v>0</v>
      </c>
      <c r="J134" s="46">
        <v>15</v>
      </c>
      <c r="K134" s="46">
        <v>60</v>
      </c>
      <c r="L134" s="47">
        <v>0</v>
      </c>
      <c r="M134" s="47">
        <v>0</v>
      </c>
      <c r="N134" s="47">
        <v>0.02</v>
      </c>
      <c r="O134" s="46">
        <v>0.03</v>
      </c>
      <c r="P134" s="46">
        <v>1.1100000000000001</v>
      </c>
      <c r="Q134" s="46">
        <v>1.44</v>
      </c>
      <c r="R134" s="46">
        <v>2.78</v>
      </c>
      <c r="S134" s="46">
        <v>0.31</v>
      </c>
      <c r="T134" s="36" t="s">
        <v>124</v>
      </c>
    </row>
    <row r="135" spans="2:20" s="27" customFormat="1" ht="16.5" customHeight="1" x14ac:dyDescent="0.2">
      <c r="B135" s="7"/>
      <c r="C135" s="36" t="s">
        <v>60</v>
      </c>
      <c r="D135" s="44"/>
      <c r="E135" s="44"/>
      <c r="F135" s="44"/>
      <c r="G135" s="45">
        <v>30</v>
      </c>
      <c r="H135" s="46">
        <v>2.37</v>
      </c>
      <c r="I135" s="46">
        <v>0.3</v>
      </c>
      <c r="J135" s="46">
        <v>14.5</v>
      </c>
      <c r="K135" s="46">
        <v>71</v>
      </c>
      <c r="L135" s="47">
        <v>0.05</v>
      </c>
      <c r="M135" s="47">
        <v>0.02</v>
      </c>
      <c r="N135" s="47">
        <v>0.48</v>
      </c>
      <c r="O135" s="46">
        <v>0</v>
      </c>
      <c r="P135" s="46">
        <v>6.9</v>
      </c>
      <c r="Q135" s="46">
        <v>9.9</v>
      </c>
      <c r="R135" s="46">
        <v>26.1</v>
      </c>
      <c r="S135" s="46">
        <v>0.6</v>
      </c>
      <c r="T135" s="33" t="s">
        <v>102</v>
      </c>
    </row>
    <row r="136" spans="2:20" s="27" customFormat="1" ht="17.25" customHeight="1" x14ac:dyDescent="0.2">
      <c r="B136" s="7"/>
      <c r="C136" s="36" t="s">
        <v>62</v>
      </c>
      <c r="D136" s="44"/>
      <c r="E136" s="44"/>
      <c r="F136" s="44"/>
      <c r="G136" s="45">
        <v>20</v>
      </c>
      <c r="H136" s="46">
        <v>1.32</v>
      </c>
      <c r="I136" s="46">
        <v>0.24</v>
      </c>
      <c r="J136" s="46">
        <v>8.6</v>
      </c>
      <c r="K136" s="46">
        <v>40.4</v>
      </c>
      <c r="L136" s="47">
        <v>0.03</v>
      </c>
      <c r="M136" s="47">
        <v>0.02</v>
      </c>
      <c r="N136" s="47">
        <v>0.14000000000000001</v>
      </c>
      <c r="O136" s="46">
        <v>0</v>
      </c>
      <c r="P136" s="46">
        <v>10.8</v>
      </c>
      <c r="Q136" s="46">
        <v>9.4</v>
      </c>
      <c r="R136" s="46">
        <v>31.6</v>
      </c>
      <c r="S136" s="46">
        <v>0.66</v>
      </c>
      <c r="T136" s="33" t="s">
        <v>103</v>
      </c>
    </row>
    <row r="137" spans="2:20" s="19" customFormat="1" x14ac:dyDescent="0.2">
      <c r="B137" s="7"/>
      <c r="C137" s="36" t="s">
        <v>46</v>
      </c>
      <c r="D137" s="36"/>
      <c r="E137" s="36"/>
      <c r="F137" s="36"/>
      <c r="G137" s="45">
        <v>805</v>
      </c>
      <c r="H137" s="50">
        <f t="shared" ref="H137:S137" si="16">H130+H136+H135+H134+H176+H132+H131+H133</f>
        <v>27.570000000000004</v>
      </c>
      <c r="I137" s="50">
        <f t="shared" si="16"/>
        <v>14.119999999999997</v>
      </c>
      <c r="J137" s="50">
        <f t="shared" si="16"/>
        <v>106.55000000000001</v>
      </c>
      <c r="K137" s="50">
        <f t="shared" si="16"/>
        <v>662.27</v>
      </c>
      <c r="L137" s="50">
        <f t="shared" si="16"/>
        <v>0.3</v>
      </c>
      <c r="M137" s="50">
        <f t="shared" si="16"/>
        <v>0.21000000000000002</v>
      </c>
      <c r="N137" s="50">
        <f t="shared" si="16"/>
        <v>9.8400000000000016</v>
      </c>
      <c r="O137" s="50">
        <f t="shared" si="16"/>
        <v>37.07</v>
      </c>
      <c r="P137" s="50">
        <f t="shared" si="16"/>
        <v>158.63999999999999</v>
      </c>
      <c r="Q137" s="50">
        <f t="shared" si="16"/>
        <v>108.04000000000002</v>
      </c>
      <c r="R137" s="50">
        <f t="shared" si="16"/>
        <v>337.76</v>
      </c>
      <c r="S137" s="50">
        <f t="shared" si="16"/>
        <v>5.58</v>
      </c>
      <c r="T137" s="36"/>
    </row>
    <row r="138" spans="2:20" s="19" customFormat="1" x14ac:dyDescent="0.2">
      <c r="B138" s="7"/>
      <c r="C138" s="36" t="s">
        <v>64</v>
      </c>
      <c r="D138" s="36"/>
      <c r="E138" s="36"/>
      <c r="F138" s="36"/>
      <c r="G138" s="45">
        <f t="shared" ref="G138:S138" si="17">G129+G137</f>
        <v>1357</v>
      </c>
      <c r="H138" s="50">
        <f t="shared" si="17"/>
        <v>60.510000000000005</v>
      </c>
      <c r="I138" s="50">
        <f t="shared" si="17"/>
        <v>46.21</v>
      </c>
      <c r="J138" s="50">
        <f t="shared" si="17"/>
        <v>190.26</v>
      </c>
      <c r="K138" s="50">
        <f t="shared" si="17"/>
        <v>1409.87</v>
      </c>
      <c r="L138" s="50">
        <f t="shared" si="17"/>
        <v>0.45999999999999996</v>
      </c>
      <c r="M138" s="50">
        <f t="shared" si="17"/>
        <v>0.41000000000000003</v>
      </c>
      <c r="N138" s="50">
        <f t="shared" si="17"/>
        <v>15.900000000000002</v>
      </c>
      <c r="O138" s="50">
        <f t="shared" si="17"/>
        <v>41.24</v>
      </c>
      <c r="P138" s="50">
        <f t="shared" si="17"/>
        <v>250.69</v>
      </c>
      <c r="Q138" s="50">
        <f t="shared" si="17"/>
        <v>193.12000000000003</v>
      </c>
      <c r="R138" s="50">
        <f t="shared" si="17"/>
        <v>665.63000000000011</v>
      </c>
      <c r="S138" s="50">
        <f t="shared" si="17"/>
        <v>10.120000000000001</v>
      </c>
      <c r="T138" s="36"/>
    </row>
    <row r="139" spans="2:20" s="27" customFormat="1" ht="150.4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s="19" customFormat="1" ht="20.65" customHeight="1" x14ac:dyDescent="0.2">
      <c r="B140" s="7" t="s">
        <v>11</v>
      </c>
      <c r="C140" s="7" t="s">
        <v>12</v>
      </c>
      <c r="D140" s="33"/>
      <c r="E140" s="33"/>
      <c r="F140" s="33"/>
      <c r="G140" s="7" t="s">
        <v>13</v>
      </c>
      <c r="H140" s="6" t="s">
        <v>14</v>
      </c>
      <c r="I140" s="6" t="s">
        <v>15</v>
      </c>
      <c r="J140" s="6" t="s">
        <v>16</v>
      </c>
      <c r="K140" s="6" t="s">
        <v>17</v>
      </c>
      <c r="L140" s="6" t="s">
        <v>18</v>
      </c>
      <c r="M140" s="6"/>
      <c r="N140" s="6"/>
      <c r="O140" s="6"/>
      <c r="P140" s="6" t="s">
        <v>19</v>
      </c>
      <c r="Q140" s="6"/>
      <c r="R140" s="6"/>
      <c r="S140" s="6"/>
      <c r="T140" s="7" t="s">
        <v>20</v>
      </c>
    </row>
    <row r="141" spans="2:20" s="19" customFormat="1" ht="11.45" customHeight="1" x14ac:dyDescent="0.2">
      <c r="B141" s="7"/>
      <c r="C141" s="7"/>
      <c r="D141" s="35"/>
      <c r="E141" s="35"/>
      <c r="F141" s="35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</row>
    <row r="142" spans="2:20" s="19" customFormat="1" ht="27.6" customHeight="1" x14ac:dyDescent="0.2">
      <c r="B142" s="7"/>
      <c r="C142" s="7"/>
      <c r="D142" s="35"/>
      <c r="E142" s="35"/>
      <c r="F142" s="35"/>
      <c r="G142" s="35" t="s">
        <v>21</v>
      </c>
      <c r="H142" s="6"/>
      <c r="I142" s="6"/>
      <c r="J142" s="6"/>
      <c r="K142" s="6"/>
      <c r="L142" s="34" t="s">
        <v>22</v>
      </c>
      <c r="M142" s="34" t="s">
        <v>23</v>
      </c>
      <c r="N142" s="34" t="s">
        <v>24</v>
      </c>
      <c r="O142" s="34" t="s">
        <v>25</v>
      </c>
      <c r="P142" s="34" t="s">
        <v>26</v>
      </c>
      <c r="Q142" s="34" t="s">
        <v>27</v>
      </c>
      <c r="R142" s="34" t="s">
        <v>28</v>
      </c>
      <c r="S142" s="34" t="s">
        <v>29</v>
      </c>
      <c r="T142" s="7"/>
    </row>
    <row r="143" spans="2:20" s="27" customFormat="1" x14ac:dyDescent="0.2">
      <c r="B143" s="5" t="s">
        <v>141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2:20" s="27" customFormat="1" x14ac:dyDescent="0.2">
      <c r="B144" s="7" t="s">
        <v>31</v>
      </c>
      <c r="C144" s="36" t="s">
        <v>142</v>
      </c>
      <c r="D144" s="44"/>
      <c r="E144" s="44"/>
      <c r="F144" s="44"/>
      <c r="G144" s="56" t="s">
        <v>33</v>
      </c>
      <c r="H144" s="46">
        <v>6</v>
      </c>
      <c r="I144" s="46">
        <v>3</v>
      </c>
      <c r="J144" s="46">
        <v>43.4</v>
      </c>
      <c r="K144" s="46">
        <v>225</v>
      </c>
      <c r="L144" s="47">
        <v>0.04</v>
      </c>
      <c r="M144" s="47">
        <v>0.02</v>
      </c>
      <c r="N144" s="47">
        <v>0.36</v>
      </c>
      <c r="O144" s="46">
        <v>0</v>
      </c>
      <c r="P144" s="46">
        <v>8</v>
      </c>
      <c r="Q144" s="46">
        <v>5.5</v>
      </c>
      <c r="R144" s="46">
        <v>27.6</v>
      </c>
      <c r="S144" s="46">
        <v>0.32</v>
      </c>
      <c r="T144" s="33" t="s">
        <v>143</v>
      </c>
    </row>
    <row r="145" spans="2:20" s="27" customFormat="1" x14ac:dyDescent="0.2">
      <c r="B145" s="7"/>
      <c r="C145" s="33" t="s">
        <v>144</v>
      </c>
      <c r="D145" s="38"/>
      <c r="E145" s="38"/>
      <c r="F145" s="38"/>
      <c r="G145" s="36">
        <v>15</v>
      </c>
      <c r="H145" s="43">
        <v>3.48</v>
      </c>
      <c r="I145" s="43">
        <v>4.43</v>
      </c>
      <c r="J145" s="43">
        <v>0</v>
      </c>
      <c r="K145" s="43">
        <v>54</v>
      </c>
      <c r="L145" s="43">
        <v>0.01</v>
      </c>
      <c r="M145" s="43">
        <v>0.05</v>
      </c>
      <c r="N145" s="43">
        <v>0.03</v>
      </c>
      <c r="O145" s="43">
        <v>0.11</v>
      </c>
      <c r="P145" s="43">
        <v>132</v>
      </c>
      <c r="Q145" s="43">
        <v>5.3</v>
      </c>
      <c r="R145" s="43">
        <v>75</v>
      </c>
      <c r="S145" s="43">
        <v>0.15</v>
      </c>
      <c r="T145" s="33" t="s">
        <v>145</v>
      </c>
    </row>
    <row r="146" spans="2:20" s="27" customFormat="1" x14ac:dyDescent="0.2">
      <c r="B146" s="7"/>
      <c r="C146" s="33" t="s">
        <v>146</v>
      </c>
      <c r="D146" s="38"/>
      <c r="E146" s="38"/>
      <c r="F146" s="38"/>
      <c r="G146" s="39" t="s">
        <v>38</v>
      </c>
      <c r="H146" s="43">
        <v>2.75</v>
      </c>
      <c r="I146" s="43">
        <v>0.55000000000000004</v>
      </c>
      <c r="J146" s="43">
        <v>26.8</v>
      </c>
      <c r="K146" s="43">
        <v>139</v>
      </c>
      <c r="L146" s="62">
        <v>0.01</v>
      </c>
      <c r="M146" s="62">
        <v>0.01</v>
      </c>
      <c r="N146" s="62">
        <v>0.42</v>
      </c>
      <c r="O146" s="62">
        <v>0</v>
      </c>
      <c r="P146" s="62">
        <v>2.2999999999999998</v>
      </c>
      <c r="Q146" s="62">
        <v>8.3000000000000007</v>
      </c>
      <c r="R146" s="62">
        <v>21</v>
      </c>
      <c r="S146" s="62">
        <v>0.4</v>
      </c>
      <c r="T146" s="33" t="s">
        <v>45</v>
      </c>
    </row>
    <row r="147" spans="2:20" s="27" customFormat="1" x14ac:dyDescent="0.2">
      <c r="B147" s="7"/>
      <c r="C147" s="36" t="s">
        <v>147</v>
      </c>
      <c r="D147" s="44"/>
      <c r="E147" s="44"/>
      <c r="F147" s="44"/>
      <c r="G147" s="45">
        <v>200</v>
      </c>
      <c r="H147" s="38">
        <v>3.58</v>
      </c>
      <c r="I147" s="38">
        <v>2.68</v>
      </c>
      <c r="J147" s="38">
        <v>28.34</v>
      </c>
      <c r="K147" s="38">
        <v>151.80000000000001</v>
      </c>
      <c r="L147" s="57">
        <v>0.04</v>
      </c>
      <c r="M147" s="57">
        <v>0.15</v>
      </c>
      <c r="N147" s="57">
        <v>0.11</v>
      </c>
      <c r="O147" s="38">
        <v>1.31</v>
      </c>
      <c r="P147" s="38">
        <v>125.73</v>
      </c>
      <c r="Q147" s="38">
        <v>14</v>
      </c>
      <c r="R147" s="38">
        <v>90</v>
      </c>
      <c r="S147" s="38">
        <v>0.13</v>
      </c>
      <c r="T147" s="33" t="s">
        <v>148</v>
      </c>
    </row>
    <row r="148" spans="2:20" s="27" customFormat="1" x14ac:dyDescent="0.2">
      <c r="B148" s="7"/>
      <c r="C148" s="36" t="s">
        <v>72</v>
      </c>
      <c r="D148" s="44"/>
      <c r="E148" s="44"/>
      <c r="F148" s="44"/>
      <c r="G148" s="45" t="s">
        <v>73</v>
      </c>
      <c r="H148" s="43">
        <v>0.8</v>
      </c>
      <c r="I148" s="43">
        <v>0</v>
      </c>
      <c r="J148" s="43">
        <v>25.2</v>
      </c>
      <c r="K148" s="43">
        <v>104</v>
      </c>
      <c r="L148" s="48">
        <v>0.08</v>
      </c>
      <c r="M148" s="48">
        <v>0.06</v>
      </c>
      <c r="N148" s="48">
        <v>0.4</v>
      </c>
      <c r="O148" s="48">
        <v>120</v>
      </c>
      <c r="P148" s="48">
        <v>68</v>
      </c>
      <c r="Q148" s="48">
        <v>26</v>
      </c>
      <c r="R148" s="48">
        <v>46</v>
      </c>
      <c r="S148" s="48">
        <v>0.6</v>
      </c>
      <c r="T148" s="33" t="s">
        <v>92</v>
      </c>
    </row>
    <row r="149" spans="2:20" s="19" customFormat="1" x14ac:dyDescent="0.2">
      <c r="B149" s="7"/>
      <c r="C149" s="36" t="s">
        <v>46</v>
      </c>
      <c r="D149" s="36"/>
      <c r="E149" s="36"/>
      <c r="F149" s="36"/>
      <c r="G149" s="45">
        <v>620</v>
      </c>
      <c r="H149" s="50">
        <f t="shared" ref="H149:S149" si="18">H145+H144+H146+H147+H148</f>
        <v>16.61</v>
      </c>
      <c r="I149" s="50">
        <f t="shared" si="18"/>
        <v>10.66</v>
      </c>
      <c r="J149" s="50">
        <f t="shared" si="18"/>
        <v>123.74000000000001</v>
      </c>
      <c r="K149" s="50">
        <f t="shared" si="18"/>
        <v>673.8</v>
      </c>
      <c r="L149" s="50">
        <f t="shared" si="18"/>
        <v>0.18</v>
      </c>
      <c r="M149" s="50">
        <f t="shared" si="18"/>
        <v>0.28999999999999998</v>
      </c>
      <c r="N149" s="50">
        <f t="shared" si="18"/>
        <v>1.32</v>
      </c>
      <c r="O149" s="50">
        <f t="shared" si="18"/>
        <v>121.42</v>
      </c>
      <c r="P149" s="50">
        <f t="shared" si="18"/>
        <v>336.03000000000003</v>
      </c>
      <c r="Q149" s="50">
        <f t="shared" si="18"/>
        <v>59.1</v>
      </c>
      <c r="R149" s="50">
        <f t="shared" si="18"/>
        <v>259.60000000000002</v>
      </c>
      <c r="S149" s="50">
        <f t="shared" si="18"/>
        <v>1.6</v>
      </c>
      <c r="T149" s="36"/>
    </row>
    <row r="150" spans="2:20" s="19" customFormat="1" ht="6" customHeight="1" x14ac:dyDescent="0.2">
      <c r="B150" s="7" t="s">
        <v>47</v>
      </c>
      <c r="C150" s="36"/>
      <c r="D150" s="36"/>
      <c r="E150" s="36"/>
      <c r="F150" s="36"/>
      <c r="G150" s="45"/>
      <c r="H150" s="38"/>
      <c r="I150" s="38"/>
      <c r="J150" s="38"/>
      <c r="K150" s="38"/>
      <c r="L150" s="57"/>
      <c r="M150" s="57"/>
      <c r="N150" s="57"/>
      <c r="O150" s="38"/>
      <c r="P150" s="38"/>
      <c r="Q150" s="38"/>
      <c r="R150" s="38"/>
      <c r="S150" s="38"/>
      <c r="T150" s="33"/>
    </row>
    <row r="151" spans="2:20" s="27" customFormat="1" x14ac:dyDescent="0.2">
      <c r="B151" s="7"/>
      <c r="C151" s="36" t="s">
        <v>149</v>
      </c>
      <c r="D151" s="44"/>
      <c r="E151" s="44"/>
      <c r="F151" s="44"/>
      <c r="G151" s="45">
        <v>250</v>
      </c>
      <c r="H151" s="46">
        <v>2</v>
      </c>
      <c r="I151" s="46">
        <v>2.73</v>
      </c>
      <c r="J151" s="46">
        <v>20.93</v>
      </c>
      <c r="K151" s="46">
        <v>116.25</v>
      </c>
      <c r="L151" s="47">
        <v>0.1</v>
      </c>
      <c r="M151" s="47">
        <v>0.06</v>
      </c>
      <c r="N151" s="47">
        <v>1.06</v>
      </c>
      <c r="O151" s="47">
        <v>8.25</v>
      </c>
      <c r="P151" s="47">
        <v>23.05</v>
      </c>
      <c r="Q151" s="47">
        <v>25</v>
      </c>
      <c r="R151" s="47">
        <v>62.55</v>
      </c>
      <c r="S151" s="46">
        <v>0.88</v>
      </c>
      <c r="T151" s="33" t="s">
        <v>150</v>
      </c>
    </row>
    <row r="152" spans="2:20" s="27" customFormat="1" x14ac:dyDescent="0.3">
      <c r="B152" s="7"/>
      <c r="C152" s="36" t="s">
        <v>151</v>
      </c>
      <c r="D152" s="44"/>
      <c r="E152" s="44"/>
      <c r="F152" s="44"/>
      <c r="G152" s="56" t="s">
        <v>152</v>
      </c>
      <c r="H152" s="40">
        <v>4</v>
      </c>
      <c r="I152" s="40">
        <v>5.67</v>
      </c>
      <c r="J152" s="40">
        <v>22.59</v>
      </c>
      <c r="K152" s="40">
        <v>157.22</v>
      </c>
      <c r="L152" s="41">
        <v>0.1</v>
      </c>
      <c r="M152" s="41">
        <v>7.0000000000000007E-2</v>
      </c>
      <c r="N152" s="41">
        <v>0.78</v>
      </c>
      <c r="O152" s="41">
        <v>6.99</v>
      </c>
      <c r="P152" s="41">
        <v>55.83</v>
      </c>
      <c r="Q152" s="41">
        <v>38.33</v>
      </c>
      <c r="R152" s="41">
        <v>108.81</v>
      </c>
      <c r="S152" s="40">
        <v>1.9</v>
      </c>
      <c r="T152" s="33" t="s">
        <v>153</v>
      </c>
    </row>
    <row r="153" spans="2:20" s="27" customFormat="1" x14ac:dyDescent="0.3">
      <c r="B153" s="7"/>
      <c r="C153" s="36" t="s">
        <v>154</v>
      </c>
      <c r="D153" s="44"/>
      <c r="E153" s="44"/>
      <c r="F153" s="44"/>
      <c r="G153" s="45">
        <v>50</v>
      </c>
      <c r="H153" s="40">
        <v>0.9</v>
      </c>
      <c r="I153" s="40">
        <v>2.61</v>
      </c>
      <c r="J153" s="40">
        <v>3.83</v>
      </c>
      <c r="K153" s="40">
        <v>42.5</v>
      </c>
      <c r="L153" s="41">
        <v>0.01</v>
      </c>
      <c r="M153" s="41">
        <v>0.02</v>
      </c>
      <c r="N153" s="41">
        <v>0.11</v>
      </c>
      <c r="O153" s="41">
        <v>0.67</v>
      </c>
      <c r="P153" s="41">
        <v>14.62</v>
      </c>
      <c r="Q153" s="41">
        <v>7.9</v>
      </c>
      <c r="R153" s="41">
        <v>14.69</v>
      </c>
      <c r="S153" s="40">
        <v>0.2</v>
      </c>
      <c r="T153" s="33" t="s">
        <v>155</v>
      </c>
    </row>
    <row r="154" spans="2:20" s="63" customFormat="1" x14ac:dyDescent="0.3">
      <c r="B154" s="7"/>
      <c r="C154" s="36" t="s">
        <v>55</v>
      </c>
      <c r="D154" s="53"/>
      <c r="E154" s="53"/>
      <c r="F154" s="53"/>
      <c r="G154" s="36">
        <v>180</v>
      </c>
      <c r="H154" s="40">
        <v>9.02</v>
      </c>
      <c r="I154" s="40">
        <v>7.54</v>
      </c>
      <c r="J154" s="40">
        <v>48.87</v>
      </c>
      <c r="K154" s="40">
        <v>299.52</v>
      </c>
      <c r="L154" s="41">
        <v>0.25</v>
      </c>
      <c r="M154" s="41">
        <v>0.14000000000000001</v>
      </c>
      <c r="N154" s="41">
        <v>2.97</v>
      </c>
      <c r="O154" s="40">
        <v>0</v>
      </c>
      <c r="P154" s="40">
        <v>17.78</v>
      </c>
      <c r="Q154" s="40">
        <v>162.99</v>
      </c>
      <c r="R154" s="40">
        <v>244.71</v>
      </c>
      <c r="S154" s="40">
        <v>5.47</v>
      </c>
      <c r="T154" s="33" t="s">
        <v>117</v>
      </c>
    </row>
    <row r="155" spans="2:20" s="27" customFormat="1" x14ac:dyDescent="0.3">
      <c r="B155" s="7"/>
      <c r="C155" s="33" t="s">
        <v>70</v>
      </c>
      <c r="D155" s="53"/>
      <c r="E155" s="53"/>
      <c r="F155" s="53"/>
      <c r="G155" s="45">
        <v>200</v>
      </c>
      <c r="H155" s="40">
        <v>0.08</v>
      </c>
      <c r="I155" s="40">
        <v>0</v>
      </c>
      <c r="J155" s="40">
        <v>21.82</v>
      </c>
      <c r="K155" s="40">
        <v>87.6</v>
      </c>
      <c r="L155" s="41">
        <v>0</v>
      </c>
      <c r="M155" s="41">
        <v>0.01</v>
      </c>
      <c r="N155" s="41">
        <v>0.13</v>
      </c>
      <c r="O155" s="40">
        <v>0.4</v>
      </c>
      <c r="P155" s="40">
        <v>31.82</v>
      </c>
      <c r="Q155" s="40">
        <v>6</v>
      </c>
      <c r="R155" s="40">
        <v>15.4</v>
      </c>
      <c r="S155" s="40">
        <v>1.25</v>
      </c>
      <c r="T155" s="33" t="s">
        <v>156</v>
      </c>
    </row>
    <row r="156" spans="2:20" s="27" customFormat="1" x14ac:dyDescent="0.2">
      <c r="B156" s="7"/>
      <c r="C156" s="36" t="s">
        <v>60</v>
      </c>
      <c r="D156" s="44"/>
      <c r="E156" s="44"/>
      <c r="F156" s="44"/>
      <c r="G156" s="45">
        <v>30</v>
      </c>
      <c r="H156" s="46">
        <v>2.37</v>
      </c>
      <c r="I156" s="46">
        <v>0.3</v>
      </c>
      <c r="J156" s="46">
        <v>14.5</v>
      </c>
      <c r="K156" s="46">
        <v>71</v>
      </c>
      <c r="L156" s="47">
        <v>0.05</v>
      </c>
      <c r="M156" s="47">
        <v>0.02</v>
      </c>
      <c r="N156" s="47">
        <v>0.48</v>
      </c>
      <c r="O156" s="46">
        <v>0</v>
      </c>
      <c r="P156" s="46">
        <v>6.9</v>
      </c>
      <c r="Q156" s="46">
        <v>9.9</v>
      </c>
      <c r="R156" s="46">
        <v>26.1</v>
      </c>
      <c r="S156" s="46">
        <v>0.6</v>
      </c>
      <c r="T156" s="33" t="s">
        <v>102</v>
      </c>
    </row>
    <row r="157" spans="2:20" s="27" customFormat="1" x14ac:dyDescent="0.2">
      <c r="B157" s="7"/>
      <c r="C157" s="36" t="s">
        <v>62</v>
      </c>
      <c r="D157" s="44"/>
      <c r="E157" s="44"/>
      <c r="F157" s="44"/>
      <c r="G157" s="45">
        <v>20</v>
      </c>
      <c r="H157" s="46">
        <v>1.32</v>
      </c>
      <c r="I157" s="46">
        <v>0.24</v>
      </c>
      <c r="J157" s="46">
        <v>8.6</v>
      </c>
      <c r="K157" s="46">
        <v>40.4</v>
      </c>
      <c r="L157" s="47">
        <v>0.03</v>
      </c>
      <c r="M157" s="47">
        <v>0.02</v>
      </c>
      <c r="N157" s="47">
        <v>0.14000000000000001</v>
      </c>
      <c r="O157" s="46">
        <v>0</v>
      </c>
      <c r="P157" s="46">
        <v>10.8</v>
      </c>
      <c r="Q157" s="46">
        <v>9.4</v>
      </c>
      <c r="R157" s="46">
        <v>31.6</v>
      </c>
      <c r="S157" s="46">
        <v>0.66</v>
      </c>
      <c r="T157" s="33" t="s">
        <v>103</v>
      </c>
    </row>
    <row r="158" spans="2:20" s="19" customFormat="1" x14ac:dyDescent="0.2">
      <c r="B158" s="7"/>
      <c r="C158" s="36" t="s">
        <v>46</v>
      </c>
      <c r="D158" s="36"/>
      <c r="E158" s="36"/>
      <c r="F158" s="36"/>
      <c r="G158" s="45">
        <v>930</v>
      </c>
      <c r="H158" s="50">
        <f t="shared" ref="H158:S158" si="19">H150+H151+H152+H157+H156+H155+H154+H153+H173</f>
        <v>21.29</v>
      </c>
      <c r="I158" s="50">
        <f t="shared" si="19"/>
        <v>24.02</v>
      </c>
      <c r="J158" s="50">
        <f t="shared" si="19"/>
        <v>152.64000000000001</v>
      </c>
      <c r="K158" s="50">
        <f t="shared" si="19"/>
        <v>911.24</v>
      </c>
      <c r="L158" s="50">
        <f t="shared" si="19"/>
        <v>0.60000000000000009</v>
      </c>
      <c r="M158" s="50">
        <f t="shared" si="19"/>
        <v>0.39</v>
      </c>
      <c r="N158" s="50">
        <f t="shared" si="19"/>
        <v>6.48</v>
      </c>
      <c r="O158" s="50">
        <f t="shared" si="19"/>
        <v>34.78</v>
      </c>
      <c r="P158" s="50">
        <f t="shared" si="19"/>
        <v>204.13</v>
      </c>
      <c r="Q158" s="50">
        <f t="shared" si="19"/>
        <v>281.77</v>
      </c>
      <c r="R158" s="50">
        <f t="shared" si="19"/>
        <v>551.49</v>
      </c>
      <c r="S158" s="50">
        <f t="shared" si="19"/>
        <v>11.76</v>
      </c>
      <c r="T158" s="36"/>
    </row>
    <row r="159" spans="2:20" s="19" customFormat="1" x14ac:dyDescent="0.2">
      <c r="B159" s="7"/>
      <c r="C159" s="36" t="s">
        <v>64</v>
      </c>
      <c r="D159" s="36"/>
      <c r="E159" s="36"/>
      <c r="F159" s="36"/>
      <c r="G159" s="45">
        <f t="shared" ref="G159:S159" si="20">G149+G158</f>
        <v>1550</v>
      </c>
      <c r="H159" s="50">
        <f t="shared" si="20"/>
        <v>37.9</v>
      </c>
      <c r="I159" s="50">
        <f t="shared" si="20"/>
        <v>34.68</v>
      </c>
      <c r="J159" s="50">
        <f t="shared" si="20"/>
        <v>276.38</v>
      </c>
      <c r="K159" s="50">
        <f t="shared" si="20"/>
        <v>1585.04</v>
      </c>
      <c r="L159" s="50">
        <f t="shared" si="20"/>
        <v>0.78</v>
      </c>
      <c r="M159" s="50">
        <f t="shared" si="20"/>
        <v>0.67999999999999994</v>
      </c>
      <c r="N159" s="50">
        <f t="shared" si="20"/>
        <v>7.8000000000000007</v>
      </c>
      <c r="O159" s="50">
        <f t="shared" si="20"/>
        <v>156.19999999999999</v>
      </c>
      <c r="P159" s="50">
        <f t="shared" si="20"/>
        <v>540.16000000000008</v>
      </c>
      <c r="Q159" s="50">
        <f t="shared" si="20"/>
        <v>340.87</v>
      </c>
      <c r="R159" s="50">
        <f t="shared" si="20"/>
        <v>811.09</v>
      </c>
      <c r="S159" s="50">
        <f t="shared" si="20"/>
        <v>13.36</v>
      </c>
      <c r="T159" s="36"/>
    </row>
    <row r="160" spans="2:20" s="27" customFormat="1" ht="61.9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67" s="19" customFormat="1" ht="16.5" customHeight="1" x14ac:dyDescent="0.2">
      <c r="B161" s="7" t="s">
        <v>11</v>
      </c>
      <c r="C161" s="7" t="s">
        <v>12</v>
      </c>
      <c r="D161" s="33"/>
      <c r="E161" s="33"/>
      <c r="F161" s="33"/>
      <c r="G161" s="7" t="s">
        <v>13</v>
      </c>
      <c r="H161" s="6" t="s">
        <v>14</v>
      </c>
      <c r="I161" s="6" t="s">
        <v>15</v>
      </c>
      <c r="J161" s="6" t="s">
        <v>16</v>
      </c>
      <c r="K161" s="6" t="s">
        <v>17</v>
      </c>
      <c r="L161" s="6" t="s">
        <v>18</v>
      </c>
      <c r="M161" s="6"/>
      <c r="N161" s="6"/>
      <c r="O161" s="6"/>
      <c r="P161" s="6" t="s">
        <v>19</v>
      </c>
      <c r="Q161" s="6"/>
      <c r="R161" s="6"/>
      <c r="S161" s="6"/>
      <c r="T161" s="7" t="s">
        <v>20</v>
      </c>
    </row>
    <row r="162" spans="1:67" s="19" customFormat="1" ht="11.45" customHeight="1" x14ac:dyDescent="0.2">
      <c r="B162" s="7"/>
      <c r="C162" s="7"/>
      <c r="D162" s="35"/>
      <c r="E162" s="35"/>
      <c r="F162" s="35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</row>
    <row r="163" spans="1:67" s="19" customFormat="1" ht="26.45" customHeight="1" x14ac:dyDescent="0.2">
      <c r="B163" s="7"/>
      <c r="C163" s="7"/>
      <c r="D163" s="35"/>
      <c r="E163" s="35"/>
      <c r="F163" s="35"/>
      <c r="G163" s="35" t="s">
        <v>21</v>
      </c>
      <c r="H163" s="6"/>
      <c r="I163" s="6"/>
      <c r="J163" s="6"/>
      <c r="K163" s="6"/>
      <c r="L163" s="34" t="s">
        <v>22</v>
      </c>
      <c r="M163" s="34" t="s">
        <v>23</v>
      </c>
      <c r="N163" s="34" t="s">
        <v>24</v>
      </c>
      <c r="O163" s="34" t="s">
        <v>25</v>
      </c>
      <c r="P163" s="34" t="s">
        <v>26</v>
      </c>
      <c r="Q163" s="34" t="s">
        <v>27</v>
      </c>
      <c r="R163" s="34" t="s">
        <v>28</v>
      </c>
      <c r="S163" s="34" t="s">
        <v>29</v>
      </c>
      <c r="T163" s="7"/>
    </row>
    <row r="164" spans="1:67" s="27" customFormat="1" x14ac:dyDescent="0.2">
      <c r="B164" s="5" t="s">
        <v>157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67" s="27" customFormat="1" x14ac:dyDescent="0.3">
      <c r="B165" s="7" t="s">
        <v>31</v>
      </c>
      <c r="C165" s="55" t="s">
        <v>77</v>
      </c>
      <c r="D165" s="54"/>
      <c r="E165" s="54"/>
      <c r="F165" s="54"/>
      <c r="G165" s="36">
        <v>100</v>
      </c>
      <c r="H165" s="40">
        <v>11.88</v>
      </c>
      <c r="I165" s="40">
        <v>17.260000000000002</v>
      </c>
      <c r="J165" s="40">
        <v>17.68</v>
      </c>
      <c r="K165" s="40">
        <v>272.92</v>
      </c>
      <c r="L165" s="41">
        <v>0.11</v>
      </c>
      <c r="M165" s="41">
        <v>0.16</v>
      </c>
      <c r="N165" s="41">
        <v>3.55</v>
      </c>
      <c r="O165" s="41">
        <v>1.1000000000000001</v>
      </c>
      <c r="P165" s="41">
        <v>57.66</v>
      </c>
      <c r="Q165" s="41">
        <v>26.64</v>
      </c>
      <c r="R165" s="41">
        <v>157.69999999999999</v>
      </c>
      <c r="S165" s="40">
        <v>2.08</v>
      </c>
      <c r="T165" s="33" t="s">
        <v>158</v>
      </c>
    </row>
    <row r="166" spans="1:67" s="27" customFormat="1" x14ac:dyDescent="0.3">
      <c r="A166" s="63"/>
      <c r="B166" s="7"/>
      <c r="C166" s="36" t="s">
        <v>154</v>
      </c>
      <c r="D166" s="54"/>
      <c r="E166" s="54"/>
      <c r="F166" s="54"/>
      <c r="G166" s="36">
        <v>50</v>
      </c>
      <c r="H166" s="40">
        <v>0.9</v>
      </c>
      <c r="I166" s="40">
        <v>2.61</v>
      </c>
      <c r="J166" s="40">
        <v>3.83</v>
      </c>
      <c r="K166" s="40">
        <v>42.5</v>
      </c>
      <c r="L166" s="41">
        <v>0.01</v>
      </c>
      <c r="M166" s="41">
        <v>0.02</v>
      </c>
      <c r="N166" s="41">
        <v>0.11</v>
      </c>
      <c r="O166" s="41">
        <v>0.67</v>
      </c>
      <c r="P166" s="41">
        <v>14.62</v>
      </c>
      <c r="Q166" s="41">
        <v>7.9</v>
      </c>
      <c r="R166" s="41">
        <v>14.69</v>
      </c>
      <c r="S166" s="40">
        <v>0.2</v>
      </c>
      <c r="T166" s="36" t="s">
        <v>159</v>
      </c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</row>
    <row r="167" spans="1:67" s="27" customFormat="1" x14ac:dyDescent="0.3">
      <c r="B167" s="7"/>
      <c r="C167" s="36" t="s">
        <v>68</v>
      </c>
      <c r="D167" s="54"/>
      <c r="E167" s="54"/>
      <c r="F167" s="54"/>
      <c r="G167" s="36" t="s">
        <v>56</v>
      </c>
      <c r="H167" s="40">
        <v>6.48</v>
      </c>
      <c r="I167" s="40">
        <v>7.56</v>
      </c>
      <c r="J167" s="40">
        <v>43.92</v>
      </c>
      <c r="K167" s="40">
        <v>270</v>
      </c>
      <c r="L167" s="41">
        <v>7.0000000000000007E-2</v>
      </c>
      <c r="M167" s="41">
        <v>0.03</v>
      </c>
      <c r="N167" s="41">
        <v>0.93</v>
      </c>
      <c r="O167" s="40">
        <v>0</v>
      </c>
      <c r="P167" s="40">
        <v>5.83</v>
      </c>
      <c r="Q167" s="40">
        <v>25.34</v>
      </c>
      <c r="R167" s="40">
        <v>44.6</v>
      </c>
      <c r="S167" s="40">
        <v>1.33</v>
      </c>
      <c r="T167" s="36" t="s">
        <v>128</v>
      </c>
    </row>
    <row r="168" spans="1:67" s="27" customFormat="1" x14ac:dyDescent="0.3">
      <c r="B168" s="7"/>
      <c r="C168" s="33" t="s">
        <v>129</v>
      </c>
      <c r="D168" s="53"/>
      <c r="E168" s="53"/>
      <c r="F168" s="53">
        <v>8.7999999999999995E-2</v>
      </c>
      <c r="G168" s="61">
        <v>200</v>
      </c>
      <c r="H168" s="51">
        <v>0.12</v>
      </c>
      <c r="I168" s="40">
        <v>0</v>
      </c>
      <c r="J168" s="51">
        <v>30.12</v>
      </c>
      <c r="K168" s="51">
        <v>121</v>
      </c>
      <c r="L168" s="52">
        <v>0.01</v>
      </c>
      <c r="M168" s="52">
        <v>0.01</v>
      </c>
      <c r="N168" s="52">
        <v>0.1</v>
      </c>
      <c r="O168" s="51">
        <v>1.72</v>
      </c>
      <c r="P168" s="51">
        <v>14.47</v>
      </c>
      <c r="Q168" s="51">
        <v>3.6</v>
      </c>
      <c r="R168" s="51">
        <v>4.4000000000000004</v>
      </c>
      <c r="S168" s="51">
        <v>0.94</v>
      </c>
      <c r="T168" s="36" t="s">
        <v>130</v>
      </c>
    </row>
    <row r="169" spans="1:67" s="27" customFormat="1" x14ac:dyDescent="0.2">
      <c r="B169" s="7"/>
      <c r="C169" s="36" t="s">
        <v>60</v>
      </c>
      <c r="D169" s="44"/>
      <c r="E169" s="44"/>
      <c r="F169" s="44"/>
      <c r="G169" s="45">
        <v>30</v>
      </c>
      <c r="H169" s="46">
        <v>2.37</v>
      </c>
      <c r="I169" s="46">
        <v>0.3</v>
      </c>
      <c r="J169" s="46">
        <v>14.5</v>
      </c>
      <c r="K169" s="46">
        <v>71</v>
      </c>
      <c r="L169" s="47">
        <v>0.05</v>
      </c>
      <c r="M169" s="47">
        <v>0.02</v>
      </c>
      <c r="N169" s="47">
        <v>0.48</v>
      </c>
      <c r="O169" s="46">
        <v>0</v>
      </c>
      <c r="P169" s="46">
        <v>6.9</v>
      </c>
      <c r="Q169" s="46">
        <v>9.9</v>
      </c>
      <c r="R169" s="46">
        <v>26.1</v>
      </c>
      <c r="S169" s="46">
        <v>0.6</v>
      </c>
      <c r="T169" s="33" t="s">
        <v>102</v>
      </c>
    </row>
    <row r="170" spans="1:67" s="27" customFormat="1" x14ac:dyDescent="0.2">
      <c r="B170" s="7"/>
      <c r="C170" s="36" t="s">
        <v>62</v>
      </c>
      <c r="D170" s="44"/>
      <c r="E170" s="44"/>
      <c r="F170" s="44"/>
      <c r="G170" s="45">
        <v>20</v>
      </c>
      <c r="H170" s="46">
        <v>1.32</v>
      </c>
      <c r="I170" s="46">
        <v>0.24</v>
      </c>
      <c r="J170" s="46">
        <v>8.6</v>
      </c>
      <c r="K170" s="46">
        <v>40.4</v>
      </c>
      <c r="L170" s="47">
        <v>0.03</v>
      </c>
      <c r="M170" s="47">
        <v>0.02</v>
      </c>
      <c r="N170" s="47">
        <v>0.14000000000000001</v>
      </c>
      <c r="O170" s="46">
        <v>0</v>
      </c>
      <c r="P170" s="46">
        <v>10.8</v>
      </c>
      <c r="Q170" s="46">
        <v>9.4</v>
      </c>
      <c r="R170" s="46">
        <v>31.6</v>
      </c>
      <c r="S170" s="46">
        <v>0.66</v>
      </c>
      <c r="T170" s="33" t="s">
        <v>103</v>
      </c>
    </row>
    <row r="171" spans="1:67" s="19" customFormat="1" x14ac:dyDescent="0.2">
      <c r="B171" s="7"/>
      <c r="C171" s="36" t="s">
        <v>46</v>
      </c>
      <c r="D171" s="36"/>
      <c r="E171" s="36"/>
      <c r="F171" s="36"/>
      <c r="G171" s="45">
        <v>585</v>
      </c>
      <c r="H171" s="50">
        <f t="shared" ref="H171:S171" si="21">H166+H167+H170+H165+H168+H169</f>
        <v>23.070000000000004</v>
      </c>
      <c r="I171" s="50">
        <f t="shared" si="21"/>
        <v>27.970000000000002</v>
      </c>
      <c r="J171" s="50">
        <f t="shared" si="21"/>
        <v>118.65</v>
      </c>
      <c r="K171" s="50">
        <f t="shared" si="21"/>
        <v>817.81999999999994</v>
      </c>
      <c r="L171" s="50">
        <f t="shared" si="21"/>
        <v>0.28000000000000003</v>
      </c>
      <c r="M171" s="50">
        <f t="shared" si="21"/>
        <v>0.26</v>
      </c>
      <c r="N171" s="50">
        <f t="shared" si="21"/>
        <v>5.3100000000000005</v>
      </c>
      <c r="O171" s="50">
        <f t="shared" si="21"/>
        <v>3.49</v>
      </c>
      <c r="P171" s="50">
        <f t="shared" si="21"/>
        <v>110.28</v>
      </c>
      <c r="Q171" s="50">
        <f t="shared" si="21"/>
        <v>82.78</v>
      </c>
      <c r="R171" s="50">
        <f t="shared" si="21"/>
        <v>279.08999999999997</v>
      </c>
      <c r="S171" s="50">
        <f t="shared" si="21"/>
        <v>5.8099999999999987</v>
      </c>
      <c r="T171" s="36"/>
    </row>
    <row r="172" spans="1:67" s="19" customFormat="1" ht="6" customHeight="1" x14ac:dyDescent="0.2">
      <c r="B172" s="7" t="s">
        <v>47</v>
      </c>
      <c r="C172" s="36"/>
      <c r="D172" s="36"/>
      <c r="E172" s="36"/>
      <c r="F172" s="36"/>
      <c r="G172" s="45"/>
      <c r="H172" s="38"/>
      <c r="I172" s="38"/>
      <c r="J172" s="38"/>
      <c r="K172" s="38"/>
      <c r="L172" s="57"/>
      <c r="M172" s="57"/>
      <c r="N172" s="57"/>
      <c r="O172" s="38"/>
      <c r="P172" s="38"/>
      <c r="Q172" s="38"/>
      <c r="R172" s="38"/>
      <c r="S172" s="38"/>
      <c r="T172" s="33"/>
    </row>
    <row r="173" spans="1:67" s="27" customFormat="1" x14ac:dyDescent="0.3">
      <c r="B173" s="7"/>
      <c r="C173" s="36" t="s">
        <v>160</v>
      </c>
      <c r="D173" s="44"/>
      <c r="E173" s="44"/>
      <c r="F173" s="44"/>
      <c r="G173" s="36" t="s">
        <v>94</v>
      </c>
      <c r="H173" s="40">
        <v>1.6</v>
      </c>
      <c r="I173" s="40">
        <v>4.93</v>
      </c>
      <c r="J173" s="40">
        <v>11.5</v>
      </c>
      <c r="K173" s="40">
        <v>96.75</v>
      </c>
      <c r="L173" s="41">
        <v>0.06</v>
      </c>
      <c r="M173" s="41">
        <v>0.05</v>
      </c>
      <c r="N173" s="41">
        <v>0.81</v>
      </c>
      <c r="O173" s="41">
        <v>18.47</v>
      </c>
      <c r="P173" s="41">
        <v>43.33</v>
      </c>
      <c r="Q173" s="41">
        <v>22.25</v>
      </c>
      <c r="R173" s="41">
        <v>47.63</v>
      </c>
      <c r="S173" s="40">
        <v>0.8</v>
      </c>
      <c r="T173" s="36" t="s">
        <v>161</v>
      </c>
    </row>
    <row r="174" spans="1:67" s="27" customFormat="1" ht="18" customHeight="1" x14ac:dyDescent="0.3">
      <c r="A174" s="63"/>
      <c r="B174" s="7"/>
      <c r="C174" s="33" t="s">
        <v>52</v>
      </c>
      <c r="D174" s="53"/>
      <c r="E174" s="53"/>
      <c r="F174" s="53">
        <v>10.5</v>
      </c>
      <c r="G174" s="36" t="s">
        <v>53</v>
      </c>
      <c r="H174" s="40">
        <v>14.8</v>
      </c>
      <c r="I174" s="40">
        <v>18.8</v>
      </c>
      <c r="J174" s="40">
        <v>11.6</v>
      </c>
      <c r="K174" s="40">
        <v>27.4</v>
      </c>
      <c r="L174" s="41">
        <v>0.08</v>
      </c>
      <c r="M174" s="41">
        <v>7.0000000000000007E-2</v>
      </c>
      <c r="N174" s="41">
        <v>1.81</v>
      </c>
      <c r="O174" s="41">
        <v>0.3</v>
      </c>
      <c r="P174" s="41">
        <v>25.5</v>
      </c>
      <c r="Q174" s="41">
        <v>27.33</v>
      </c>
      <c r="R174" s="41">
        <v>163</v>
      </c>
      <c r="S174" s="40">
        <v>0.73</v>
      </c>
      <c r="T174" s="33" t="s">
        <v>162</v>
      </c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</row>
    <row r="175" spans="1:67" s="27" customFormat="1" ht="18" customHeight="1" x14ac:dyDescent="0.3">
      <c r="A175" s="63"/>
      <c r="B175" s="7"/>
      <c r="C175" s="36" t="s">
        <v>116</v>
      </c>
      <c r="D175" s="44"/>
      <c r="E175" s="44"/>
      <c r="F175" s="44"/>
      <c r="G175" s="45">
        <v>180</v>
      </c>
      <c r="H175" s="40">
        <v>7.9</v>
      </c>
      <c r="I175" s="40">
        <v>6.07</v>
      </c>
      <c r="J175" s="40">
        <v>49.55</v>
      </c>
      <c r="K175" s="40">
        <v>284.39999999999998</v>
      </c>
      <c r="L175" s="41">
        <v>0.15</v>
      </c>
      <c r="M175" s="41">
        <v>0.06</v>
      </c>
      <c r="N175" s="41">
        <v>0.84</v>
      </c>
      <c r="O175" s="40">
        <v>0</v>
      </c>
      <c r="P175" s="40">
        <v>28.85</v>
      </c>
      <c r="Q175" s="40">
        <v>41.06</v>
      </c>
      <c r="R175" s="40">
        <v>190.76</v>
      </c>
      <c r="S175" s="40">
        <v>3.23</v>
      </c>
      <c r="T175" s="33" t="s">
        <v>117</v>
      </c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</row>
    <row r="176" spans="1:67" s="27" customFormat="1" x14ac:dyDescent="0.2">
      <c r="B176" s="7"/>
      <c r="C176" s="36" t="s">
        <v>83</v>
      </c>
      <c r="D176" s="44"/>
      <c r="E176" s="44"/>
      <c r="F176" s="44"/>
      <c r="G176" s="45" t="s">
        <v>84</v>
      </c>
      <c r="H176" s="46">
        <v>0.1</v>
      </c>
      <c r="I176" s="46">
        <v>0</v>
      </c>
      <c r="J176" s="46">
        <v>15</v>
      </c>
      <c r="K176" s="46">
        <v>60</v>
      </c>
      <c r="L176" s="47">
        <v>0</v>
      </c>
      <c r="M176" s="47">
        <v>0</v>
      </c>
      <c r="N176" s="47">
        <v>0.02</v>
      </c>
      <c r="O176" s="46">
        <v>0.03</v>
      </c>
      <c r="P176" s="46">
        <v>1.1100000000000001</v>
      </c>
      <c r="Q176" s="46">
        <v>1.44</v>
      </c>
      <c r="R176" s="46">
        <v>2.78</v>
      </c>
      <c r="S176" s="46">
        <v>0.31</v>
      </c>
      <c r="T176" s="36" t="s">
        <v>124</v>
      </c>
    </row>
    <row r="177" spans="2:20" s="27" customFormat="1" x14ac:dyDescent="0.2">
      <c r="B177" s="7"/>
      <c r="C177" s="36" t="s">
        <v>60</v>
      </c>
      <c r="D177" s="44"/>
      <c r="E177" s="44"/>
      <c r="F177" s="44"/>
      <c r="G177" s="45">
        <v>30</v>
      </c>
      <c r="H177" s="46">
        <v>2.37</v>
      </c>
      <c r="I177" s="46">
        <v>0.3</v>
      </c>
      <c r="J177" s="46">
        <v>14.5</v>
      </c>
      <c r="K177" s="46">
        <v>71</v>
      </c>
      <c r="L177" s="47">
        <v>0.05</v>
      </c>
      <c r="M177" s="47">
        <v>0.02</v>
      </c>
      <c r="N177" s="47">
        <v>0.48</v>
      </c>
      <c r="O177" s="46">
        <v>0</v>
      </c>
      <c r="P177" s="46">
        <v>6.9</v>
      </c>
      <c r="Q177" s="46">
        <v>9.9</v>
      </c>
      <c r="R177" s="46">
        <v>26.1</v>
      </c>
      <c r="S177" s="46">
        <v>0.6</v>
      </c>
      <c r="T177" s="33" t="s">
        <v>102</v>
      </c>
    </row>
    <row r="178" spans="2:20" s="27" customFormat="1" ht="17.25" customHeight="1" x14ac:dyDescent="0.2">
      <c r="B178" s="7"/>
      <c r="C178" s="36" t="s">
        <v>62</v>
      </c>
      <c r="D178" s="44"/>
      <c r="E178" s="44"/>
      <c r="F178" s="44"/>
      <c r="G178" s="45">
        <v>20</v>
      </c>
      <c r="H178" s="46">
        <v>1.32</v>
      </c>
      <c r="I178" s="46">
        <v>0.24</v>
      </c>
      <c r="J178" s="46">
        <v>8.6</v>
      </c>
      <c r="K178" s="46">
        <v>40.4</v>
      </c>
      <c r="L178" s="47">
        <v>0.03</v>
      </c>
      <c r="M178" s="47">
        <v>0.02</v>
      </c>
      <c r="N178" s="47">
        <v>0.14000000000000001</v>
      </c>
      <c r="O178" s="46">
        <v>0</v>
      </c>
      <c r="P178" s="46">
        <v>10.8</v>
      </c>
      <c r="Q178" s="46">
        <v>9.4</v>
      </c>
      <c r="R178" s="46">
        <v>31.6</v>
      </c>
      <c r="S178" s="46">
        <v>0.66</v>
      </c>
      <c r="T178" s="33" t="s">
        <v>103</v>
      </c>
    </row>
    <row r="179" spans="2:20" s="27" customFormat="1" ht="6.75" customHeight="1" x14ac:dyDescent="0.2">
      <c r="B179" s="7"/>
      <c r="C179" s="33"/>
      <c r="D179" s="64"/>
      <c r="E179" s="64"/>
      <c r="F179" s="64"/>
      <c r="G179" s="36"/>
      <c r="H179" s="43"/>
      <c r="I179" s="43"/>
      <c r="J179" s="43"/>
      <c r="K179" s="43"/>
      <c r="L179" s="48"/>
      <c r="M179" s="48"/>
      <c r="N179" s="48"/>
      <c r="O179" s="48"/>
      <c r="P179" s="48"/>
      <c r="Q179" s="48"/>
      <c r="R179" s="48"/>
      <c r="S179" s="48"/>
      <c r="T179" s="33"/>
    </row>
    <row r="180" spans="2:20" s="19" customFormat="1" ht="18" customHeight="1" x14ac:dyDescent="0.2">
      <c r="B180" s="7"/>
      <c r="C180" s="36" t="s">
        <v>46</v>
      </c>
      <c r="D180" s="36"/>
      <c r="E180" s="36"/>
      <c r="F180" s="36"/>
      <c r="G180" s="45">
        <v>1055</v>
      </c>
      <c r="H180" s="50">
        <f t="shared" ref="H180:S180" si="22">H172+H173+H175+H178+H177+H176+H133+H174+H151+H179</f>
        <v>33.82</v>
      </c>
      <c r="I180" s="50">
        <f t="shared" si="22"/>
        <v>37.880000000000003</v>
      </c>
      <c r="J180" s="50">
        <f t="shared" si="22"/>
        <v>155.80000000000001</v>
      </c>
      <c r="K180" s="50">
        <f t="shared" si="22"/>
        <v>850.81999999999994</v>
      </c>
      <c r="L180" s="50">
        <f t="shared" si="22"/>
        <v>0.52</v>
      </c>
      <c r="M180" s="50">
        <f t="shared" si="22"/>
        <v>0.35000000000000003</v>
      </c>
      <c r="N180" s="50">
        <f t="shared" si="22"/>
        <v>6.3800000000000008</v>
      </c>
      <c r="O180" s="50">
        <f t="shared" si="22"/>
        <v>56.519999999999996</v>
      </c>
      <c r="P180" s="50">
        <f t="shared" si="22"/>
        <v>239.98000000000002</v>
      </c>
      <c r="Q180" s="50">
        <f t="shared" si="22"/>
        <v>171.84000000000003</v>
      </c>
      <c r="R180" s="50">
        <f t="shared" si="22"/>
        <v>597.14</v>
      </c>
      <c r="S180" s="50">
        <f t="shared" si="22"/>
        <v>8.56</v>
      </c>
      <c r="T180" s="36"/>
    </row>
    <row r="181" spans="2:20" s="19" customFormat="1" ht="17.25" customHeight="1" x14ac:dyDescent="0.2">
      <c r="B181" s="7"/>
      <c r="C181" s="36" t="s">
        <v>64</v>
      </c>
      <c r="D181" s="36"/>
      <c r="E181" s="36"/>
      <c r="F181" s="36"/>
      <c r="G181" s="45">
        <f t="shared" ref="G181:S181" si="23">G171+G180</f>
        <v>1640</v>
      </c>
      <c r="H181" s="50">
        <f t="shared" si="23"/>
        <v>56.89</v>
      </c>
      <c r="I181" s="50">
        <f t="shared" si="23"/>
        <v>65.850000000000009</v>
      </c>
      <c r="J181" s="50">
        <f t="shared" si="23"/>
        <v>274.45000000000005</v>
      </c>
      <c r="K181" s="50">
        <f t="shared" si="23"/>
        <v>1668.6399999999999</v>
      </c>
      <c r="L181" s="50">
        <f t="shared" si="23"/>
        <v>0.8</v>
      </c>
      <c r="M181" s="50">
        <f t="shared" si="23"/>
        <v>0.6100000000000001</v>
      </c>
      <c r="N181" s="50">
        <f t="shared" si="23"/>
        <v>11.690000000000001</v>
      </c>
      <c r="O181" s="50">
        <f t="shared" si="23"/>
        <v>60.01</v>
      </c>
      <c r="P181" s="50">
        <f t="shared" si="23"/>
        <v>350.26</v>
      </c>
      <c r="Q181" s="50">
        <f t="shared" si="23"/>
        <v>254.62000000000003</v>
      </c>
      <c r="R181" s="50">
        <f t="shared" si="23"/>
        <v>876.23</v>
      </c>
      <c r="S181" s="50">
        <f t="shared" si="23"/>
        <v>14.37</v>
      </c>
      <c r="T181" s="36"/>
    </row>
    <row r="182" spans="2:20" s="27" customFormat="1" ht="88.3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s="19" customFormat="1" ht="18.75" customHeight="1" x14ac:dyDescent="0.2">
      <c r="B183" s="7" t="s">
        <v>11</v>
      </c>
      <c r="C183" s="7" t="s">
        <v>12</v>
      </c>
      <c r="D183" s="33"/>
      <c r="E183" s="33"/>
      <c r="F183" s="33"/>
      <c r="G183" s="7" t="s">
        <v>13</v>
      </c>
      <c r="H183" s="6" t="s">
        <v>14</v>
      </c>
      <c r="I183" s="6" t="s">
        <v>15</v>
      </c>
      <c r="J183" s="6" t="s">
        <v>16</v>
      </c>
      <c r="K183" s="6" t="s">
        <v>17</v>
      </c>
      <c r="L183" s="6" t="s">
        <v>18</v>
      </c>
      <c r="M183" s="6"/>
      <c r="N183" s="6"/>
      <c r="O183" s="6"/>
      <c r="P183" s="6" t="s">
        <v>19</v>
      </c>
      <c r="Q183" s="6"/>
      <c r="R183" s="6"/>
      <c r="S183" s="6"/>
      <c r="T183" s="7" t="s">
        <v>20</v>
      </c>
    </row>
    <row r="184" spans="2:20" s="19" customFormat="1" ht="11.45" customHeight="1" x14ac:dyDescent="0.2">
      <c r="B184" s="7"/>
      <c r="C184" s="7"/>
      <c r="D184" s="35"/>
      <c r="E184" s="35"/>
      <c r="F184" s="35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</row>
    <row r="185" spans="2:20" s="19" customFormat="1" ht="22.9" customHeight="1" x14ac:dyDescent="0.2">
      <c r="B185" s="7"/>
      <c r="C185" s="7"/>
      <c r="D185" s="35"/>
      <c r="E185" s="35"/>
      <c r="F185" s="35"/>
      <c r="G185" s="35" t="s">
        <v>21</v>
      </c>
      <c r="H185" s="6"/>
      <c r="I185" s="6"/>
      <c r="J185" s="6"/>
      <c r="K185" s="6"/>
      <c r="L185" s="34" t="s">
        <v>22</v>
      </c>
      <c r="M185" s="34" t="s">
        <v>23</v>
      </c>
      <c r="N185" s="34" t="s">
        <v>24</v>
      </c>
      <c r="O185" s="34" t="s">
        <v>25</v>
      </c>
      <c r="P185" s="34" t="s">
        <v>26</v>
      </c>
      <c r="Q185" s="34" t="s">
        <v>27</v>
      </c>
      <c r="R185" s="34" t="s">
        <v>28</v>
      </c>
      <c r="S185" s="34" t="s">
        <v>29</v>
      </c>
      <c r="T185" s="7"/>
    </row>
    <row r="186" spans="2:20" s="27" customFormat="1" ht="6" hidden="1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2:20" s="27" customFormat="1" x14ac:dyDescent="0.2">
      <c r="B187" s="5" t="s">
        <v>163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2:20" s="27" customFormat="1" x14ac:dyDescent="0.3">
      <c r="B188" s="7" t="s">
        <v>31</v>
      </c>
      <c r="C188" s="36" t="s">
        <v>164</v>
      </c>
      <c r="D188" s="44"/>
      <c r="E188" s="44"/>
      <c r="F188" s="44"/>
      <c r="G188" s="56" t="s">
        <v>33</v>
      </c>
      <c r="H188" s="40">
        <v>7.79</v>
      </c>
      <c r="I188" s="40">
        <v>9.89</v>
      </c>
      <c r="J188" s="40">
        <v>35.909999999999997</v>
      </c>
      <c r="K188" s="40">
        <v>266.89</v>
      </c>
      <c r="L188" s="41">
        <v>0.19</v>
      </c>
      <c r="M188" s="41">
        <v>0.18</v>
      </c>
      <c r="N188" s="41">
        <v>0.61</v>
      </c>
      <c r="O188" s="40">
        <v>1.45</v>
      </c>
      <c r="P188" s="40">
        <v>144.72999999999999</v>
      </c>
      <c r="Q188" s="40">
        <v>32.93</v>
      </c>
      <c r="R188" s="40">
        <v>94.4</v>
      </c>
      <c r="S188" s="40">
        <v>1.21</v>
      </c>
      <c r="T188" s="33" t="s">
        <v>165</v>
      </c>
    </row>
    <row r="189" spans="2:20" s="27" customFormat="1" x14ac:dyDescent="0.3">
      <c r="B189" s="7"/>
      <c r="C189" s="59" t="s">
        <v>40</v>
      </c>
      <c r="D189" s="60">
        <v>200</v>
      </c>
      <c r="E189" s="60">
        <v>0.1</v>
      </c>
      <c r="F189" s="60">
        <v>0</v>
      </c>
      <c r="G189" s="39" t="s">
        <v>41</v>
      </c>
      <c r="H189" s="40">
        <v>2</v>
      </c>
      <c r="I189" s="40">
        <v>0</v>
      </c>
      <c r="J189" s="40">
        <v>16</v>
      </c>
      <c r="K189" s="40">
        <v>65</v>
      </c>
      <c r="L189" s="41">
        <v>0</v>
      </c>
      <c r="M189" s="41">
        <v>0</v>
      </c>
      <c r="N189" s="41">
        <v>0.03</v>
      </c>
      <c r="O189" s="40">
        <v>2.83</v>
      </c>
      <c r="P189" s="40">
        <v>14.22</v>
      </c>
      <c r="Q189" s="40">
        <v>2.44</v>
      </c>
      <c r="R189" s="40">
        <v>4.4400000000000004</v>
      </c>
      <c r="S189" s="40">
        <v>0.36</v>
      </c>
      <c r="T189" s="36" t="s">
        <v>118</v>
      </c>
    </row>
    <row r="190" spans="2:20" s="27" customFormat="1" x14ac:dyDescent="0.2">
      <c r="B190" s="7"/>
      <c r="C190" s="33" t="s">
        <v>60</v>
      </c>
      <c r="D190" s="44"/>
      <c r="E190" s="44"/>
      <c r="F190" s="44"/>
      <c r="G190" s="45">
        <v>30</v>
      </c>
      <c r="H190" s="46">
        <v>2.37</v>
      </c>
      <c r="I190" s="46">
        <v>0.3</v>
      </c>
      <c r="J190" s="46">
        <v>14.5</v>
      </c>
      <c r="K190" s="46">
        <v>71</v>
      </c>
      <c r="L190" s="47">
        <v>0.05</v>
      </c>
      <c r="M190" s="47">
        <v>0.02</v>
      </c>
      <c r="N190" s="47">
        <v>0.48</v>
      </c>
      <c r="O190" s="46">
        <v>0</v>
      </c>
      <c r="P190" s="46">
        <v>6.9</v>
      </c>
      <c r="Q190" s="46">
        <v>9.9</v>
      </c>
      <c r="R190" s="46">
        <v>26.1</v>
      </c>
      <c r="S190" s="46">
        <v>0.6</v>
      </c>
      <c r="T190" s="33" t="s">
        <v>102</v>
      </c>
    </row>
    <row r="191" spans="2:20" s="27" customFormat="1" x14ac:dyDescent="0.2">
      <c r="B191" s="7"/>
      <c r="C191" s="33" t="s">
        <v>43</v>
      </c>
      <c r="D191" s="44"/>
      <c r="E191" s="44"/>
      <c r="F191" s="44"/>
      <c r="G191" s="36" t="s">
        <v>44</v>
      </c>
      <c r="H191" s="43">
        <v>4.9000000000000004</v>
      </c>
      <c r="I191" s="43">
        <v>6.2</v>
      </c>
      <c r="J191" s="43">
        <v>21.2</v>
      </c>
      <c r="K191" s="43">
        <v>240</v>
      </c>
      <c r="L191" s="48">
        <v>2.048</v>
      </c>
      <c r="M191" s="48">
        <v>0.03</v>
      </c>
      <c r="N191" s="48">
        <v>0.56000000000000005</v>
      </c>
      <c r="O191" s="48">
        <v>0</v>
      </c>
      <c r="P191" s="48">
        <v>3.4</v>
      </c>
      <c r="Q191" s="48">
        <v>7.3</v>
      </c>
      <c r="R191" s="48">
        <v>24</v>
      </c>
      <c r="S191" s="48">
        <v>0.5</v>
      </c>
      <c r="T191" s="36" t="s">
        <v>45</v>
      </c>
    </row>
    <row r="192" spans="2:20" s="19" customFormat="1" ht="16.5" customHeight="1" x14ac:dyDescent="0.2">
      <c r="B192" s="7"/>
      <c r="C192" s="36" t="s">
        <v>46</v>
      </c>
      <c r="D192" s="36"/>
      <c r="E192" s="36"/>
      <c r="F192" s="36"/>
      <c r="G192" s="45">
        <v>582</v>
      </c>
      <c r="H192" s="50">
        <f t="shared" ref="H192:S192" si="24">H188+H189+H190+H191</f>
        <v>17.060000000000002</v>
      </c>
      <c r="I192" s="50">
        <f t="shared" si="24"/>
        <v>16.39</v>
      </c>
      <c r="J192" s="50">
        <f t="shared" si="24"/>
        <v>87.61</v>
      </c>
      <c r="K192" s="50">
        <f t="shared" si="24"/>
        <v>642.89</v>
      </c>
      <c r="L192" s="50">
        <f t="shared" si="24"/>
        <v>2.2880000000000003</v>
      </c>
      <c r="M192" s="50">
        <f t="shared" si="24"/>
        <v>0.22999999999999998</v>
      </c>
      <c r="N192" s="50">
        <f t="shared" si="24"/>
        <v>1.6800000000000002</v>
      </c>
      <c r="O192" s="50">
        <f t="shared" si="24"/>
        <v>4.28</v>
      </c>
      <c r="P192" s="50">
        <f t="shared" si="24"/>
        <v>169.25</v>
      </c>
      <c r="Q192" s="50">
        <f t="shared" si="24"/>
        <v>52.569999999999993</v>
      </c>
      <c r="R192" s="50">
        <f t="shared" si="24"/>
        <v>148.94</v>
      </c>
      <c r="S192" s="50">
        <f t="shared" si="24"/>
        <v>2.67</v>
      </c>
      <c r="T192" s="36"/>
    </row>
    <row r="193" spans="2:20" s="19" customFormat="1" ht="16.5" customHeight="1" x14ac:dyDescent="0.3">
      <c r="B193" s="7" t="s">
        <v>47</v>
      </c>
      <c r="C193" s="36"/>
      <c r="D193" s="36"/>
      <c r="E193" s="36"/>
      <c r="F193" s="36"/>
      <c r="G193" s="45"/>
      <c r="H193" s="51"/>
      <c r="I193" s="51"/>
      <c r="J193" s="51"/>
      <c r="K193" s="51"/>
      <c r="L193" s="52"/>
      <c r="M193" s="52"/>
      <c r="N193" s="52"/>
      <c r="O193" s="51"/>
      <c r="P193" s="51"/>
      <c r="Q193" s="51"/>
      <c r="R193" s="51"/>
      <c r="S193" s="51"/>
      <c r="T193" s="36"/>
    </row>
    <row r="194" spans="2:20" s="27" customFormat="1" ht="15" customHeight="1" x14ac:dyDescent="0.3">
      <c r="B194" s="7"/>
      <c r="C194" s="33" t="s">
        <v>166</v>
      </c>
      <c r="D194" s="44"/>
      <c r="E194" s="44"/>
      <c r="F194" s="44"/>
      <c r="G194" s="45">
        <v>250</v>
      </c>
      <c r="H194" s="40">
        <v>2.21</v>
      </c>
      <c r="I194" s="40">
        <v>5.0599999999999996</v>
      </c>
      <c r="J194" s="40">
        <v>11.93</v>
      </c>
      <c r="K194" s="40">
        <v>102.3</v>
      </c>
      <c r="L194" s="41">
        <v>0.05</v>
      </c>
      <c r="M194" s="41">
        <v>0.02</v>
      </c>
      <c r="N194" s="41">
        <v>0.42</v>
      </c>
      <c r="O194" s="41">
        <v>0.5</v>
      </c>
      <c r="P194" s="41">
        <v>19.7</v>
      </c>
      <c r="Q194" s="41">
        <v>10.45</v>
      </c>
      <c r="R194" s="41">
        <v>29.3</v>
      </c>
      <c r="S194" s="40">
        <v>0.59</v>
      </c>
      <c r="T194" s="65" t="s">
        <v>167</v>
      </c>
    </row>
    <row r="195" spans="2:20" s="27" customFormat="1" ht="16.5" customHeight="1" x14ac:dyDescent="0.3">
      <c r="B195" s="7"/>
      <c r="C195" s="36" t="s">
        <v>168</v>
      </c>
      <c r="D195" s="44"/>
      <c r="E195" s="44"/>
      <c r="F195" s="44"/>
      <c r="G195" s="45" t="s">
        <v>53</v>
      </c>
      <c r="H195" s="40">
        <v>21.4</v>
      </c>
      <c r="I195" s="40">
        <v>19</v>
      </c>
      <c r="J195" s="40">
        <v>1.4</v>
      </c>
      <c r="K195" s="40">
        <v>262</v>
      </c>
      <c r="L195" s="41">
        <v>0.03</v>
      </c>
      <c r="M195" s="41">
        <v>0.13</v>
      </c>
      <c r="N195" s="41">
        <v>4.8</v>
      </c>
      <c r="O195" s="41">
        <v>0</v>
      </c>
      <c r="P195" s="41">
        <v>39</v>
      </c>
      <c r="Q195" s="41">
        <v>20</v>
      </c>
      <c r="R195" s="41">
        <v>143</v>
      </c>
      <c r="S195" s="40">
        <v>1.8</v>
      </c>
      <c r="T195" s="33" t="s">
        <v>169</v>
      </c>
    </row>
    <row r="196" spans="2:20" s="27" customFormat="1" x14ac:dyDescent="0.3">
      <c r="B196" s="7"/>
      <c r="C196" s="36" t="s">
        <v>98</v>
      </c>
      <c r="D196" s="54"/>
      <c r="E196" s="54"/>
      <c r="F196" s="54"/>
      <c r="G196" s="36" t="s">
        <v>56</v>
      </c>
      <c r="H196" s="40">
        <v>15.84</v>
      </c>
      <c r="I196" s="40">
        <v>9</v>
      </c>
      <c r="J196" s="40">
        <v>51.66</v>
      </c>
      <c r="K196" s="40">
        <v>156</v>
      </c>
      <c r="L196" s="41">
        <v>0.61</v>
      </c>
      <c r="M196" s="41">
        <v>0.13</v>
      </c>
      <c r="N196" s="41">
        <v>1.63</v>
      </c>
      <c r="O196" s="40">
        <v>21.79</v>
      </c>
      <c r="P196" s="40">
        <v>9.5399999999999991</v>
      </c>
      <c r="Q196" s="40">
        <v>33.299999999999997</v>
      </c>
      <c r="R196" s="40">
        <v>103.91</v>
      </c>
      <c r="S196" s="40">
        <v>5.95</v>
      </c>
      <c r="T196" s="36" t="s">
        <v>99</v>
      </c>
    </row>
    <row r="197" spans="2:20" s="27" customFormat="1" ht="17.45" customHeight="1" x14ac:dyDescent="0.3">
      <c r="B197" s="7"/>
      <c r="C197" s="36" t="s">
        <v>58</v>
      </c>
      <c r="D197" s="44"/>
      <c r="E197" s="44"/>
      <c r="F197" s="44"/>
      <c r="G197" s="45">
        <v>200</v>
      </c>
      <c r="H197" s="40">
        <v>0.16</v>
      </c>
      <c r="I197" s="40">
        <v>0</v>
      </c>
      <c r="J197" s="40">
        <v>29</v>
      </c>
      <c r="K197" s="40">
        <v>133.6</v>
      </c>
      <c r="L197" s="41">
        <v>0.01</v>
      </c>
      <c r="M197" s="41">
        <v>0.01</v>
      </c>
      <c r="N197" s="41">
        <v>0.09</v>
      </c>
      <c r="O197" s="40">
        <v>1.72</v>
      </c>
      <c r="P197" s="40">
        <v>14.48</v>
      </c>
      <c r="Q197" s="40">
        <v>3.6</v>
      </c>
      <c r="R197" s="40">
        <v>4.4000000000000004</v>
      </c>
      <c r="S197" s="40">
        <v>0.94</v>
      </c>
      <c r="T197" s="36" t="s">
        <v>111</v>
      </c>
    </row>
    <row r="198" spans="2:20" s="27" customFormat="1" x14ac:dyDescent="0.2">
      <c r="B198" s="7"/>
      <c r="C198" s="36" t="s">
        <v>60</v>
      </c>
      <c r="D198" s="44"/>
      <c r="E198" s="44"/>
      <c r="F198" s="44"/>
      <c r="G198" s="45">
        <v>30</v>
      </c>
      <c r="H198" s="46">
        <v>2.37</v>
      </c>
      <c r="I198" s="46">
        <v>0.3</v>
      </c>
      <c r="J198" s="46">
        <v>14.5</v>
      </c>
      <c r="K198" s="46">
        <v>71</v>
      </c>
      <c r="L198" s="47">
        <v>0.05</v>
      </c>
      <c r="M198" s="47">
        <v>0.02</v>
      </c>
      <c r="N198" s="47">
        <v>0.48</v>
      </c>
      <c r="O198" s="46">
        <v>0</v>
      </c>
      <c r="P198" s="46">
        <v>6.9</v>
      </c>
      <c r="Q198" s="46">
        <v>9.9</v>
      </c>
      <c r="R198" s="46">
        <v>26.1</v>
      </c>
      <c r="S198" s="46">
        <v>0.6</v>
      </c>
      <c r="T198" s="33" t="s">
        <v>102</v>
      </c>
    </row>
    <row r="199" spans="2:20" s="27" customFormat="1" x14ac:dyDescent="0.2">
      <c r="B199" s="7"/>
      <c r="C199" s="36" t="s">
        <v>62</v>
      </c>
      <c r="D199" s="44"/>
      <c r="E199" s="44"/>
      <c r="F199" s="44"/>
      <c r="G199" s="45">
        <v>20</v>
      </c>
      <c r="H199" s="46">
        <v>1.32</v>
      </c>
      <c r="I199" s="46">
        <v>0.24</v>
      </c>
      <c r="J199" s="46">
        <v>8.6</v>
      </c>
      <c r="K199" s="46">
        <v>40.4</v>
      </c>
      <c r="L199" s="47">
        <v>0.03</v>
      </c>
      <c r="M199" s="47">
        <v>0.02</v>
      </c>
      <c r="N199" s="47">
        <v>0.14000000000000001</v>
      </c>
      <c r="O199" s="46">
        <v>0</v>
      </c>
      <c r="P199" s="46">
        <v>10.8</v>
      </c>
      <c r="Q199" s="46">
        <v>9.4</v>
      </c>
      <c r="R199" s="46">
        <v>31.6</v>
      </c>
      <c r="S199" s="46">
        <v>0.66</v>
      </c>
      <c r="T199" s="33" t="s">
        <v>103</v>
      </c>
    </row>
    <row r="200" spans="2:20" s="19" customFormat="1" ht="16.5" customHeight="1" x14ac:dyDescent="0.2">
      <c r="B200" s="7"/>
      <c r="C200" s="36" t="s">
        <v>46</v>
      </c>
      <c r="D200" s="36"/>
      <c r="E200" s="36"/>
      <c r="F200" s="36"/>
      <c r="G200" s="45">
        <v>790</v>
      </c>
      <c r="H200" s="50">
        <f t="shared" ref="H200:S200" si="25">H193+H199+H198+H197+H196+H195+H194</f>
        <v>43.300000000000004</v>
      </c>
      <c r="I200" s="50">
        <f t="shared" si="25"/>
        <v>33.6</v>
      </c>
      <c r="J200" s="50">
        <f t="shared" si="25"/>
        <v>117.09</v>
      </c>
      <c r="K200" s="50">
        <f t="shared" si="25"/>
        <v>765.3</v>
      </c>
      <c r="L200" s="50">
        <f t="shared" si="25"/>
        <v>0.78</v>
      </c>
      <c r="M200" s="50">
        <f t="shared" si="25"/>
        <v>0.33</v>
      </c>
      <c r="N200" s="50">
        <f t="shared" si="25"/>
        <v>7.56</v>
      </c>
      <c r="O200" s="50">
        <f t="shared" si="25"/>
        <v>24.009999999999998</v>
      </c>
      <c r="P200" s="50">
        <f t="shared" si="25"/>
        <v>100.42</v>
      </c>
      <c r="Q200" s="50">
        <f t="shared" si="25"/>
        <v>86.65</v>
      </c>
      <c r="R200" s="50">
        <f t="shared" si="25"/>
        <v>338.31</v>
      </c>
      <c r="S200" s="50">
        <f t="shared" si="25"/>
        <v>10.540000000000001</v>
      </c>
      <c r="T200" s="36"/>
    </row>
    <row r="201" spans="2:20" s="19" customFormat="1" ht="19.5" customHeight="1" x14ac:dyDescent="0.2">
      <c r="B201" s="7"/>
      <c r="C201" s="36" t="s">
        <v>64</v>
      </c>
      <c r="D201" s="36"/>
      <c r="E201" s="36"/>
      <c r="F201" s="36"/>
      <c r="G201" s="45">
        <f t="shared" ref="G201:S201" si="26">G192+G200</f>
        <v>1372</v>
      </c>
      <c r="H201" s="50">
        <f t="shared" si="26"/>
        <v>60.360000000000007</v>
      </c>
      <c r="I201" s="50">
        <f t="shared" si="26"/>
        <v>49.99</v>
      </c>
      <c r="J201" s="50">
        <f t="shared" si="26"/>
        <v>204.7</v>
      </c>
      <c r="K201" s="50">
        <f t="shared" si="26"/>
        <v>1408.19</v>
      </c>
      <c r="L201" s="50">
        <f t="shared" si="26"/>
        <v>3.0680000000000005</v>
      </c>
      <c r="M201" s="50">
        <f t="shared" si="26"/>
        <v>0.56000000000000005</v>
      </c>
      <c r="N201" s="50">
        <f t="shared" si="26"/>
        <v>9.24</v>
      </c>
      <c r="O201" s="50">
        <f t="shared" si="26"/>
        <v>28.29</v>
      </c>
      <c r="P201" s="50">
        <f t="shared" si="26"/>
        <v>269.67</v>
      </c>
      <c r="Q201" s="50">
        <f t="shared" si="26"/>
        <v>139.22</v>
      </c>
      <c r="R201" s="50">
        <f t="shared" si="26"/>
        <v>487.25</v>
      </c>
      <c r="S201" s="50">
        <f t="shared" si="26"/>
        <v>13.21</v>
      </c>
      <c r="T201" s="36"/>
    </row>
    <row r="202" spans="2:20" s="27" customFormat="1" ht="27.6" customHeight="1" x14ac:dyDescent="0.2">
      <c r="B202" s="4" t="s">
        <v>119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s="19" customFormat="1" ht="18" customHeight="1" x14ac:dyDescent="0.2">
      <c r="B203" s="7" t="s">
        <v>11</v>
      </c>
      <c r="C203" s="7" t="s">
        <v>12</v>
      </c>
      <c r="D203" s="33"/>
      <c r="E203" s="33"/>
      <c r="F203" s="33"/>
      <c r="G203" s="7" t="s">
        <v>13</v>
      </c>
      <c r="H203" s="6" t="s">
        <v>14</v>
      </c>
      <c r="I203" s="6" t="s">
        <v>15</v>
      </c>
      <c r="J203" s="6" t="s">
        <v>16</v>
      </c>
      <c r="K203" s="6" t="s">
        <v>17</v>
      </c>
      <c r="L203" s="6" t="s">
        <v>18</v>
      </c>
      <c r="M203" s="6"/>
      <c r="N203" s="6"/>
      <c r="O203" s="6"/>
      <c r="P203" s="6" t="s">
        <v>19</v>
      </c>
      <c r="Q203" s="6"/>
      <c r="R203" s="6"/>
      <c r="S203" s="6"/>
      <c r="T203" s="7" t="s">
        <v>20</v>
      </c>
    </row>
    <row r="204" spans="2:20" s="19" customFormat="1" ht="11.45" customHeight="1" x14ac:dyDescent="0.2">
      <c r="B204" s="7"/>
      <c r="C204" s="7"/>
      <c r="D204" s="35"/>
      <c r="E204" s="35"/>
      <c r="F204" s="35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</row>
    <row r="205" spans="2:20" s="19" customFormat="1" ht="24.2" customHeight="1" x14ac:dyDescent="0.2">
      <c r="B205" s="7"/>
      <c r="C205" s="7"/>
      <c r="D205" s="35"/>
      <c r="E205" s="35"/>
      <c r="F205" s="35"/>
      <c r="G205" s="35" t="s">
        <v>21</v>
      </c>
      <c r="H205" s="6"/>
      <c r="I205" s="6"/>
      <c r="J205" s="6"/>
      <c r="K205" s="6"/>
      <c r="L205" s="34" t="s">
        <v>22</v>
      </c>
      <c r="M205" s="34" t="s">
        <v>23</v>
      </c>
      <c r="N205" s="34" t="s">
        <v>24</v>
      </c>
      <c r="O205" s="34" t="s">
        <v>25</v>
      </c>
      <c r="P205" s="34" t="s">
        <v>26</v>
      </c>
      <c r="Q205" s="34" t="s">
        <v>27</v>
      </c>
      <c r="R205" s="34" t="s">
        <v>28</v>
      </c>
      <c r="S205" s="34" t="s">
        <v>29</v>
      </c>
      <c r="T205" s="7"/>
    </row>
    <row r="206" spans="2:20" s="27" customFormat="1" ht="19.5" customHeight="1" x14ac:dyDescent="0.2">
      <c r="B206" s="5" t="s">
        <v>170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2:20" s="27" customFormat="1" ht="19.5" customHeight="1" x14ac:dyDescent="0.3">
      <c r="B207" s="7" t="s">
        <v>31</v>
      </c>
      <c r="C207" s="36" t="s">
        <v>50</v>
      </c>
      <c r="D207" s="36"/>
      <c r="E207" s="36"/>
      <c r="F207" s="36"/>
      <c r="G207" s="45">
        <v>100</v>
      </c>
      <c r="H207" s="51">
        <v>0.8</v>
      </c>
      <c r="I207" s="51">
        <v>0</v>
      </c>
      <c r="J207" s="51">
        <v>3.4</v>
      </c>
      <c r="K207" s="51">
        <v>16</v>
      </c>
      <c r="L207" s="52">
        <v>0.02</v>
      </c>
      <c r="M207" s="52">
        <v>0.02</v>
      </c>
      <c r="N207" s="52">
        <v>0.18</v>
      </c>
      <c r="O207" s="51">
        <v>2.7</v>
      </c>
      <c r="P207" s="51">
        <v>12.4</v>
      </c>
      <c r="Q207" s="51">
        <v>13.3</v>
      </c>
      <c r="R207" s="51">
        <v>40.020000000000003</v>
      </c>
      <c r="S207" s="51">
        <v>0.32</v>
      </c>
      <c r="T207" s="36" t="s">
        <v>105</v>
      </c>
    </row>
    <row r="208" spans="2:20" s="66" customFormat="1" ht="17.45" customHeight="1" x14ac:dyDescent="0.3">
      <c r="B208" s="7"/>
      <c r="C208" s="33" t="s">
        <v>96</v>
      </c>
      <c r="D208" s="44"/>
      <c r="E208" s="44"/>
      <c r="F208" s="44"/>
      <c r="G208" s="36" t="s">
        <v>53</v>
      </c>
      <c r="H208" s="40">
        <v>15.2</v>
      </c>
      <c r="I208" s="40">
        <v>22.6</v>
      </c>
      <c r="J208" s="40">
        <v>14.8</v>
      </c>
      <c r="K208" s="40">
        <v>324</v>
      </c>
      <c r="L208" s="41">
        <v>0.1</v>
      </c>
      <c r="M208" s="41">
        <v>0.13</v>
      </c>
      <c r="N208" s="41">
        <v>4.7</v>
      </c>
      <c r="O208" s="41">
        <v>0.73</v>
      </c>
      <c r="P208" s="41">
        <v>17.5</v>
      </c>
      <c r="Q208" s="41">
        <v>23.33</v>
      </c>
      <c r="R208" s="41">
        <v>133.83000000000001</v>
      </c>
      <c r="S208" s="40">
        <v>1.58</v>
      </c>
      <c r="T208" s="33" t="s">
        <v>97</v>
      </c>
    </row>
    <row r="209" spans="2:20" s="27" customFormat="1" x14ac:dyDescent="0.3">
      <c r="B209" s="7"/>
      <c r="C209" s="36" t="s">
        <v>171</v>
      </c>
      <c r="D209" s="44"/>
      <c r="E209" s="44"/>
      <c r="F209" s="44"/>
      <c r="G209" s="36" t="s">
        <v>56</v>
      </c>
      <c r="H209" s="40">
        <v>4.5199999999999996</v>
      </c>
      <c r="I209" s="40">
        <v>7.33</v>
      </c>
      <c r="J209" s="40">
        <v>49.68</v>
      </c>
      <c r="K209" s="40">
        <v>282.77999999999997</v>
      </c>
      <c r="L209" s="41">
        <v>0.03</v>
      </c>
      <c r="M209" s="41">
        <v>0.02</v>
      </c>
      <c r="N209" s="41">
        <v>0.81</v>
      </c>
      <c r="O209" s="40">
        <v>0</v>
      </c>
      <c r="P209" s="40">
        <v>1.64</v>
      </c>
      <c r="Q209" s="40">
        <v>19.600000000000001</v>
      </c>
      <c r="R209" s="40">
        <v>73.13</v>
      </c>
      <c r="S209" s="40">
        <v>0.63</v>
      </c>
      <c r="T209" s="36" t="s">
        <v>172</v>
      </c>
    </row>
    <row r="210" spans="2:20" s="27" customFormat="1" x14ac:dyDescent="0.3">
      <c r="B210" s="7"/>
      <c r="C210" s="33" t="s">
        <v>70</v>
      </c>
      <c r="D210" s="53"/>
      <c r="E210" s="53"/>
      <c r="F210" s="53"/>
      <c r="G210" s="45">
        <v>200</v>
      </c>
      <c r="H210" s="40">
        <v>0.08</v>
      </c>
      <c r="I210" s="40">
        <v>0</v>
      </c>
      <c r="J210" s="40">
        <v>21.82</v>
      </c>
      <c r="K210" s="40">
        <v>87.6</v>
      </c>
      <c r="L210" s="41">
        <v>0</v>
      </c>
      <c r="M210" s="41">
        <v>0.01</v>
      </c>
      <c r="N210" s="41">
        <v>0.13</v>
      </c>
      <c r="O210" s="40">
        <v>0.4</v>
      </c>
      <c r="P210" s="40">
        <v>31.82</v>
      </c>
      <c r="Q210" s="40">
        <v>6</v>
      </c>
      <c r="R210" s="40">
        <v>15.4</v>
      </c>
      <c r="S210" s="40">
        <v>1.25</v>
      </c>
      <c r="T210" s="33" t="s">
        <v>156</v>
      </c>
    </row>
    <row r="211" spans="2:20" s="27" customFormat="1" x14ac:dyDescent="0.2">
      <c r="B211" s="7"/>
      <c r="C211" s="36" t="s">
        <v>60</v>
      </c>
      <c r="D211" s="44"/>
      <c r="E211" s="44"/>
      <c r="F211" s="44"/>
      <c r="G211" s="45">
        <v>30</v>
      </c>
      <c r="H211" s="46">
        <v>2.37</v>
      </c>
      <c r="I211" s="46">
        <v>0.3</v>
      </c>
      <c r="J211" s="46">
        <v>14.5</v>
      </c>
      <c r="K211" s="46">
        <v>71</v>
      </c>
      <c r="L211" s="47">
        <v>0.05</v>
      </c>
      <c r="M211" s="47">
        <v>0.02</v>
      </c>
      <c r="N211" s="47">
        <v>0.48</v>
      </c>
      <c r="O211" s="46">
        <v>0</v>
      </c>
      <c r="P211" s="46">
        <v>6.9</v>
      </c>
      <c r="Q211" s="46">
        <v>9.9</v>
      </c>
      <c r="R211" s="46">
        <v>26.1</v>
      </c>
      <c r="S211" s="46">
        <v>0.6</v>
      </c>
      <c r="T211" s="33" t="s">
        <v>102</v>
      </c>
    </row>
    <row r="212" spans="2:20" s="27" customFormat="1" x14ac:dyDescent="0.2">
      <c r="B212" s="7"/>
      <c r="C212" s="36" t="s">
        <v>62</v>
      </c>
      <c r="D212" s="44"/>
      <c r="E212" s="44"/>
      <c r="F212" s="44"/>
      <c r="G212" s="45">
        <v>20</v>
      </c>
      <c r="H212" s="46">
        <v>1.32</v>
      </c>
      <c r="I212" s="46">
        <v>0.24</v>
      </c>
      <c r="J212" s="46">
        <v>8.6</v>
      </c>
      <c r="K212" s="46">
        <v>40.4</v>
      </c>
      <c r="L212" s="47">
        <v>0.03</v>
      </c>
      <c r="M212" s="47">
        <v>0.02</v>
      </c>
      <c r="N212" s="47">
        <v>0.14000000000000001</v>
      </c>
      <c r="O212" s="46">
        <v>0</v>
      </c>
      <c r="P212" s="46">
        <v>10.8</v>
      </c>
      <c r="Q212" s="46">
        <v>9.4</v>
      </c>
      <c r="R212" s="46">
        <v>31.6</v>
      </c>
      <c r="S212" s="46">
        <v>0.66</v>
      </c>
      <c r="T212" s="33" t="s">
        <v>103</v>
      </c>
    </row>
    <row r="213" spans="2:20" s="19" customFormat="1" x14ac:dyDescent="0.2">
      <c r="B213" s="7"/>
      <c r="C213" s="36" t="s">
        <v>46</v>
      </c>
      <c r="D213" s="36"/>
      <c r="E213" s="36"/>
      <c r="F213" s="36"/>
      <c r="G213" s="45">
        <v>640</v>
      </c>
      <c r="H213" s="50">
        <f t="shared" ref="H213:S213" si="27">H207+H208+H209+H210+H211+H212</f>
        <v>24.29</v>
      </c>
      <c r="I213" s="50">
        <f t="shared" si="27"/>
        <v>30.47</v>
      </c>
      <c r="J213" s="50">
        <f t="shared" si="27"/>
        <v>112.79999999999998</v>
      </c>
      <c r="K213" s="50">
        <f t="shared" si="27"/>
        <v>821.78</v>
      </c>
      <c r="L213" s="50">
        <f t="shared" si="27"/>
        <v>0.23</v>
      </c>
      <c r="M213" s="50">
        <f t="shared" si="27"/>
        <v>0.21999999999999997</v>
      </c>
      <c r="N213" s="50">
        <f t="shared" si="27"/>
        <v>6.4399999999999986</v>
      </c>
      <c r="O213" s="50">
        <f t="shared" si="27"/>
        <v>3.83</v>
      </c>
      <c r="P213" s="50">
        <f t="shared" si="27"/>
        <v>81.06</v>
      </c>
      <c r="Q213" s="50">
        <f t="shared" si="27"/>
        <v>81.53</v>
      </c>
      <c r="R213" s="50">
        <f t="shared" si="27"/>
        <v>320.08000000000004</v>
      </c>
      <c r="S213" s="50">
        <f t="shared" si="27"/>
        <v>5.04</v>
      </c>
      <c r="T213" s="36"/>
    </row>
    <row r="214" spans="2:20" s="19" customFormat="1" x14ac:dyDescent="0.2">
      <c r="B214" s="33"/>
      <c r="C214" s="36" t="s">
        <v>173</v>
      </c>
      <c r="D214" s="36"/>
      <c r="E214" s="36"/>
      <c r="F214" s="36"/>
      <c r="G214" s="45">
        <f t="shared" ref="G214:S214" si="28">(G25+G49+G69+G90+G109+G129+G149+G171+G192+G213)/10</f>
        <v>614.1</v>
      </c>
      <c r="H214" s="50">
        <f t="shared" si="28"/>
        <v>24.236999999999998</v>
      </c>
      <c r="I214" s="50">
        <f t="shared" si="28"/>
        <v>23.069999999999997</v>
      </c>
      <c r="J214" s="50">
        <f t="shared" si="28"/>
        <v>101.20899999999999</v>
      </c>
      <c r="K214" s="50">
        <f t="shared" si="28"/>
        <v>735.64099999999996</v>
      </c>
      <c r="L214" s="50">
        <f t="shared" si="28"/>
        <v>0.82940000000000003</v>
      </c>
      <c r="M214" s="50">
        <f t="shared" si="28"/>
        <v>0.28200000000000003</v>
      </c>
      <c r="N214" s="50">
        <f t="shared" si="28"/>
        <v>3.6039999999999992</v>
      </c>
      <c r="O214" s="50">
        <f t="shared" si="28"/>
        <v>29.260999999999996</v>
      </c>
      <c r="P214" s="50">
        <f t="shared" si="28"/>
        <v>183.41499999999999</v>
      </c>
      <c r="Q214" s="50">
        <f t="shared" si="28"/>
        <v>71.364999999999981</v>
      </c>
      <c r="R214" s="50">
        <f t="shared" si="28"/>
        <v>292.79800000000006</v>
      </c>
      <c r="S214" s="50">
        <f t="shared" si="28"/>
        <v>3.5149999999999997</v>
      </c>
      <c r="T214" s="36"/>
    </row>
    <row r="215" spans="2:20" s="19" customFormat="1" ht="6" hidden="1" customHeight="1" x14ac:dyDescent="0.3">
      <c r="B215" s="7" t="s">
        <v>47</v>
      </c>
      <c r="C215" s="36"/>
      <c r="D215" s="36"/>
      <c r="E215" s="36"/>
      <c r="F215" s="36"/>
      <c r="G215" s="45"/>
      <c r="H215" s="51"/>
      <c r="I215" s="51"/>
      <c r="J215" s="51"/>
      <c r="K215" s="51"/>
      <c r="L215" s="52"/>
      <c r="M215" s="52"/>
      <c r="N215" s="52"/>
      <c r="O215" s="51"/>
      <c r="P215" s="51"/>
      <c r="Q215" s="51"/>
      <c r="R215" s="51"/>
      <c r="S215" s="51"/>
      <c r="T215" s="36"/>
    </row>
    <row r="216" spans="2:20" s="27" customFormat="1" x14ac:dyDescent="0.3">
      <c r="B216" s="7"/>
      <c r="C216" s="36" t="s">
        <v>174</v>
      </c>
      <c r="D216" s="44"/>
      <c r="E216" s="44"/>
      <c r="F216" s="44"/>
      <c r="G216" s="36">
        <v>250</v>
      </c>
      <c r="H216" s="40">
        <v>5.23</v>
      </c>
      <c r="I216" s="40">
        <v>6.28</v>
      </c>
      <c r="J216" s="40">
        <v>29</v>
      </c>
      <c r="K216" s="40">
        <v>193.5</v>
      </c>
      <c r="L216" s="41">
        <v>0.08</v>
      </c>
      <c r="M216" s="41">
        <v>0.05</v>
      </c>
      <c r="N216" s="41">
        <v>0.78</v>
      </c>
      <c r="O216" s="41">
        <v>5.75</v>
      </c>
      <c r="P216" s="41">
        <v>18.22</v>
      </c>
      <c r="Q216" s="41">
        <v>18.13</v>
      </c>
      <c r="R216" s="41">
        <v>47.35</v>
      </c>
      <c r="S216" s="40">
        <v>0.68</v>
      </c>
      <c r="T216" s="36" t="s">
        <v>175</v>
      </c>
    </row>
    <row r="217" spans="2:20" s="27" customFormat="1" x14ac:dyDescent="0.3">
      <c r="B217" s="7"/>
      <c r="C217" s="33" t="s">
        <v>106</v>
      </c>
      <c r="D217" s="44"/>
      <c r="E217" s="44"/>
      <c r="F217" s="44"/>
      <c r="G217" s="36" t="s">
        <v>107</v>
      </c>
      <c r="H217" s="40">
        <v>14.16</v>
      </c>
      <c r="I217" s="40">
        <v>7.47</v>
      </c>
      <c r="J217" s="40">
        <v>7.47</v>
      </c>
      <c r="K217" s="40">
        <v>154</v>
      </c>
      <c r="L217" s="41">
        <v>0.08</v>
      </c>
      <c r="M217" s="41">
        <v>0.08</v>
      </c>
      <c r="N217" s="41">
        <v>0.96</v>
      </c>
      <c r="O217" s="41">
        <v>2.2599999999999998</v>
      </c>
      <c r="P217" s="41">
        <v>30.5</v>
      </c>
      <c r="Q217" s="41">
        <v>32.26</v>
      </c>
      <c r="R217" s="41">
        <v>165.62</v>
      </c>
      <c r="S217" s="40">
        <v>0.7</v>
      </c>
      <c r="T217" s="33" t="s">
        <v>108</v>
      </c>
    </row>
    <row r="218" spans="2:20" s="27" customFormat="1" x14ac:dyDescent="0.3">
      <c r="B218" s="7"/>
      <c r="C218" s="33" t="s">
        <v>109</v>
      </c>
      <c r="D218" s="44"/>
      <c r="E218" s="44"/>
      <c r="F218" s="44"/>
      <c r="G218" s="36">
        <v>180</v>
      </c>
      <c r="H218" s="40">
        <v>3.74</v>
      </c>
      <c r="I218" s="40">
        <v>6.12</v>
      </c>
      <c r="J218" s="40">
        <v>22.28</v>
      </c>
      <c r="K218" s="40">
        <v>159.12</v>
      </c>
      <c r="L218" s="41">
        <v>0.17</v>
      </c>
      <c r="M218" s="41">
        <v>0.13</v>
      </c>
      <c r="N218" s="41">
        <v>1.63</v>
      </c>
      <c r="O218" s="40">
        <v>21.79</v>
      </c>
      <c r="P218" s="40">
        <v>44.37</v>
      </c>
      <c r="Q218" s="40">
        <v>33.299999999999997</v>
      </c>
      <c r="R218" s="40">
        <v>103.91</v>
      </c>
      <c r="S218" s="40">
        <v>1.21</v>
      </c>
      <c r="T218" s="36" t="s">
        <v>110</v>
      </c>
    </row>
    <row r="219" spans="2:20" s="27" customFormat="1" x14ac:dyDescent="0.2">
      <c r="B219" s="7"/>
      <c r="C219" s="36" t="s">
        <v>83</v>
      </c>
      <c r="D219" s="44"/>
      <c r="E219" s="44"/>
      <c r="F219" s="44"/>
      <c r="G219" s="45" t="s">
        <v>84</v>
      </c>
      <c r="H219" s="46">
        <v>0.1</v>
      </c>
      <c r="I219" s="46">
        <v>0</v>
      </c>
      <c r="J219" s="46">
        <v>15</v>
      </c>
      <c r="K219" s="46">
        <v>60</v>
      </c>
      <c r="L219" s="47">
        <v>0</v>
      </c>
      <c r="M219" s="47">
        <v>0</v>
      </c>
      <c r="N219" s="47">
        <v>0.02</v>
      </c>
      <c r="O219" s="46">
        <v>0.03</v>
      </c>
      <c r="P219" s="46">
        <v>1.1100000000000001</v>
      </c>
      <c r="Q219" s="46">
        <v>1.44</v>
      </c>
      <c r="R219" s="46">
        <v>2.78</v>
      </c>
      <c r="S219" s="46">
        <v>0.31</v>
      </c>
      <c r="T219" s="36" t="s">
        <v>124</v>
      </c>
    </row>
    <row r="220" spans="2:20" s="27" customFormat="1" x14ac:dyDescent="0.2">
      <c r="B220" s="7"/>
      <c r="C220" s="36" t="s">
        <v>60</v>
      </c>
      <c r="D220" s="44"/>
      <c r="E220" s="44"/>
      <c r="F220" s="44"/>
      <c r="G220" s="45">
        <v>30</v>
      </c>
      <c r="H220" s="46">
        <v>2.37</v>
      </c>
      <c r="I220" s="46">
        <v>0.3</v>
      </c>
      <c r="J220" s="46">
        <v>14.5</v>
      </c>
      <c r="K220" s="46">
        <v>71</v>
      </c>
      <c r="L220" s="47">
        <v>0.05</v>
      </c>
      <c r="M220" s="47">
        <v>0.02</v>
      </c>
      <c r="N220" s="47">
        <v>0.48</v>
      </c>
      <c r="O220" s="46">
        <v>0</v>
      </c>
      <c r="P220" s="46">
        <v>6.9</v>
      </c>
      <c r="Q220" s="46">
        <v>9.9</v>
      </c>
      <c r="R220" s="46">
        <v>26.1</v>
      </c>
      <c r="S220" s="46">
        <v>0.6</v>
      </c>
      <c r="T220" s="33" t="s">
        <v>102</v>
      </c>
    </row>
    <row r="221" spans="2:20" s="27" customFormat="1" x14ac:dyDescent="0.2">
      <c r="B221" s="7"/>
      <c r="C221" s="36" t="s">
        <v>62</v>
      </c>
      <c r="D221" s="44"/>
      <c r="E221" s="44"/>
      <c r="F221" s="44"/>
      <c r="G221" s="45">
        <v>20</v>
      </c>
      <c r="H221" s="46">
        <v>1.32</v>
      </c>
      <c r="I221" s="46">
        <v>0.24</v>
      </c>
      <c r="J221" s="46">
        <v>8.6</v>
      </c>
      <c r="K221" s="46">
        <v>40.4</v>
      </c>
      <c r="L221" s="47">
        <v>0.03</v>
      </c>
      <c r="M221" s="47">
        <v>0.02</v>
      </c>
      <c r="N221" s="47">
        <v>0.14000000000000001</v>
      </c>
      <c r="O221" s="46">
        <v>0</v>
      </c>
      <c r="P221" s="46">
        <v>10.8</v>
      </c>
      <c r="Q221" s="46">
        <v>9.4</v>
      </c>
      <c r="R221" s="46">
        <v>31.6</v>
      </c>
      <c r="S221" s="46">
        <v>0.66</v>
      </c>
      <c r="T221" s="33" t="s">
        <v>103</v>
      </c>
    </row>
    <row r="222" spans="2:20" s="27" customFormat="1" ht="6" hidden="1" customHeight="1" x14ac:dyDescent="0.2">
      <c r="B222" s="7"/>
      <c r="C222" s="33"/>
      <c r="D222" s="64"/>
      <c r="E222" s="64"/>
      <c r="F222" s="64"/>
      <c r="G222" s="36"/>
      <c r="H222" s="43"/>
      <c r="I222" s="43"/>
      <c r="J222" s="43"/>
      <c r="K222" s="43"/>
      <c r="L222" s="48"/>
      <c r="M222" s="48"/>
      <c r="N222" s="48"/>
      <c r="O222" s="48"/>
      <c r="P222" s="48"/>
      <c r="Q222" s="48"/>
      <c r="R222" s="48"/>
      <c r="S222" s="48"/>
      <c r="T222" s="33"/>
    </row>
    <row r="223" spans="2:20" s="19" customFormat="1" x14ac:dyDescent="0.2">
      <c r="B223" s="7"/>
      <c r="C223" s="36" t="s">
        <v>46</v>
      </c>
      <c r="D223" s="36"/>
      <c r="E223" s="36"/>
      <c r="F223" s="36"/>
      <c r="G223" s="45">
        <v>845</v>
      </c>
      <c r="H223" s="50">
        <f t="shared" ref="H223:S223" si="29">H215+H221+H220+H218+H219+H217+H216</f>
        <v>26.92</v>
      </c>
      <c r="I223" s="50">
        <f t="shared" si="29"/>
        <v>20.41</v>
      </c>
      <c r="J223" s="50">
        <f t="shared" si="29"/>
        <v>96.850000000000009</v>
      </c>
      <c r="K223" s="50">
        <f t="shared" si="29"/>
        <v>678.02</v>
      </c>
      <c r="L223" s="50">
        <f t="shared" si="29"/>
        <v>0.41000000000000003</v>
      </c>
      <c r="M223" s="50">
        <f t="shared" si="29"/>
        <v>0.3</v>
      </c>
      <c r="N223" s="50">
        <f t="shared" si="29"/>
        <v>4.01</v>
      </c>
      <c r="O223" s="50">
        <f t="shared" si="29"/>
        <v>29.83</v>
      </c>
      <c r="P223" s="50">
        <f t="shared" si="29"/>
        <v>111.9</v>
      </c>
      <c r="Q223" s="50">
        <f t="shared" si="29"/>
        <v>104.42999999999998</v>
      </c>
      <c r="R223" s="50">
        <f t="shared" si="29"/>
        <v>377.36</v>
      </c>
      <c r="S223" s="50">
        <f t="shared" si="29"/>
        <v>4.1599999999999993</v>
      </c>
      <c r="T223" s="33"/>
    </row>
    <row r="224" spans="2:20" s="19" customFormat="1" ht="17.25" customHeight="1" x14ac:dyDescent="0.2">
      <c r="B224" s="7"/>
      <c r="C224" s="36" t="s">
        <v>64</v>
      </c>
      <c r="D224" s="36"/>
      <c r="E224" s="36"/>
      <c r="F224" s="36"/>
      <c r="G224" s="45">
        <f t="shared" ref="G224:S224" si="30">G213+G223</f>
        <v>1485</v>
      </c>
      <c r="H224" s="50">
        <f t="shared" si="30"/>
        <v>51.21</v>
      </c>
      <c r="I224" s="50">
        <f t="shared" si="30"/>
        <v>50.879999999999995</v>
      </c>
      <c r="J224" s="50">
        <f t="shared" si="30"/>
        <v>209.64999999999998</v>
      </c>
      <c r="K224" s="50">
        <f t="shared" si="30"/>
        <v>1499.8</v>
      </c>
      <c r="L224" s="50">
        <f t="shared" si="30"/>
        <v>0.64</v>
      </c>
      <c r="M224" s="50">
        <f t="shared" si="30"/>
        <v>0.52</v>
      </c>
      <c r="N224" s="50">
        <f t="shared" si="30"/>
        <v>10.45</v>
      </c>
      <c r="O224" s="50">
        <f t="shared" si="30"/>
        <v>33.659999999999997</v>
      </c>
      <c r="P224" s="50">
        <f t="shared" si="30"/>
        <v>192.96</v>
      </c>
      <c r="Q224" s="50">
        <f t="shared" si="30"/>
        <v>185.95999999999998</v>
      </c>
      <c r="R224" s="50">
        <f t="shared" si="30"/>
        <v>697.44</v>
      </c>
      <c r="S224" s="50">
        <f t="shared" si="30"/>
        <v>9.1999999999999993</v>
      </c>
      <c r="T224" s="33"/>
    </row>
    <row r="225" spans="2:20" s="19" customFormat="1" ht="17.25" customHeight="1" x14ac:dyDescent="0.2">
      <c r="B225" s="7"/>
      <c r="C225" s="36" t="s">
        <v>176</v>
      </c>
      <c r="D225" s="36"/>
      <c r="E225" s="36"/>
      <c r="F225" s="36"/>
      <c r="G225" s="45">
        <f t="shared" ref="G225:S225" si="31">(G35+G59+G77+G98+G117+G137+G158+G180+G200+G223)/10</f>
        <v>869.7</v>
      </c>
      <c r="H225" s="50">
        <f t="shared" si="31"/>
        <v>32.113</v>
      </c>
      <c r="I225" s="50">
        <f t="shared" si="31"/>
        <v>30.911000000000008</v>
      </c>
      <c r="J225" s="50">
        <f t="shared" si="31"/>
        <v>129.90899999999999</v>
      </c>
      <c r="K225" s="50">
        <f t="shared" si="31"/>
        <v>848.91399999999999</v>
      </c>
      <c r="L225" s="50">
        <f t="shared" si="31"/>
        <v>0.56100000000000005</v>
      </c>
      <c r="M225" s="50">
        <f t="shared" si="31"/>
        <v>0.32600000000000001</v>
      </c>
      <c r="N225" s="50">
        <f t="shared" si="31"/>
        <v>7.1180000000000003</v>
      </c>
      <c r="O225" s="50">
        <f t="shared" si="31"/>
        <v>29.407999999999998</v>
      </c>
      <c r="P225" s="50">
        <f t="shared" si="31"/>
        <v>151.04600000000002</v>
      </c>
      <c r="Q225" s="50">
        <f t="shared" si="31"/>
        <v>153.07400000000001</v>
      </c>
      <c r="R225" s="50">
        <f t="shared" si="31"/>
        <v>463.94099999999992</v>
      </c>
      <c r="S225" s="50">
        <f t="shared" si="31"/>
        <v>8.4580000000000002</v>
      </c>
      <c r="T225" s="33"/>
    </row>
    <row r="226" spans="2:20" s="19" customFormat="1" ht="17.25" customHeight="1" x14ac:dyDescent="0.2">
      <c r="B226" s="7"/>
      <c r="C226" s="33" t="s">
        <v>177</v>
      </c>
      <c r="D226" s="36"/>
      <c r="E226" s="36"/>
      <c r="F226" s="36"/>
      <c r="G226" s="45">
        <f t="shared" ref="G226:S226" si="32">(G36+G60+G78+G99+G118+G138+G159+G181+G201+G224)/10</f>
        <v>1483.8</v>
      </c>
      <c r="H226" s="50">
        <f t="shared" si="32"/>
        <v>56.35</v>
      </c>
      <c r="I226" s="50">
        <f t="shared" si="32"/>
        <v>53.981000000000009</v>
      </c>
      <c r="J226" s="50">
        <f t="shared" si="32"/>
        <v>231.11800000000002</v>
      </c>
      <c r="K226" s="50">
        <f t="shared" si="32"/>
        <v>1584.5550000000001</v>
      </c>
      <c r="L226" s="50">
        <f t="shared" si="32"/>
        <v>1.3904000000000001</v>
      </c>
      <c r="M226" s="50">
        <f t="shared" si="32"/>
        <v>0.60799999999999998</v>
      </c>
      <c r="N226" s="50">
        <f t="shared" si="32"/>
        <v>10.722</v>
      </c>
      <c r="O226" s="50">
        <f t="shared" si="32"/>
        <v>58.668999999999997</v>
      </c>
      <c r="P226" s="50">
        <f t="shared" si="32"/>
        <v>334.46100000000007</v>
      </c>
      <c r="Q226" s="50">
        <f t="shared" si="32"/>
        <v>224.43900000000002</v>
      </c>
      <c r="R226" s="50">
        <f t="shared" si="32"/>
        <v>756.73900000000015</v>
      </c>
      <c r="S226" s="50">
        <f t="shared" si="32"/>
        <v>11.973000000000001</v>
      </c>
      <c r="T226" s="36"/>
    </row>
    <row r="227" spans="2:20" s="27" customFormat="1" ht="21.2" customHeight="1" x14ac:dyDescent="0.2">
      <c r="B227" s="67"/>
      <c r="C227" s="67"/>
      <c r="D227" s="63"/>
      <c r="E227" s="63"/>
      <c r="F227" s="63"/>
      <c r="G227" s="68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67"/>
    </row>
    <row r="228" spans="2:20" s="27" customFormat="1" ht="21.75" customHeight="1" x14ac:dyDescent="0.2">
      <c r="B228" s="19"/>
      <c r="C228" s="2" t="s">
        <v>178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s="27" customFormat="1" ht="21.75" customHeight="1" x14ac:dyDescent="0.2">
      <c r="B229" s="19"/>
      <c r="C229" s="2" t="s">
        <v>179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s="27" customFormat="1" ht="19.5" customHeight="1" x14ac:dyDescent="0.2">
      <c r="B230" s="19"/>
      <c r="C230" s="2" t="s">
        <v>180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s="27" customFormat="1" ht="17.25" customHeight="1" x14ac:dyDescent="0.2">
      <c r="B231" s="19"/>
      <c r="C231" s="2" t="s">
        <v>181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s="27" customFormat="1" ht="19.5" customHeight="1" x14ac:dyDescent="0.2">
      <c r="B232" s="19"/>
      <c r="C232" s="2" t="s">
        <v>182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s="27" customFormat="1" ht="13.5" customHeight="1" x14ac:dyDescent="0.2">
      <c r="B233" s="19"/>
      <c r="C233" s="19"/>
      <c r="G233" s="2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9"/>
    </row>
    <row r="234" spans="2:20" s="27" customFormat="1" ht="13.5" customHeight="1" x14ac:dyDescent="0.2">
      <c r="B234" s="19"/>
      <c r="C234" s="19"/>
      <c r="G234" s="2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9"/>
    </row>
    <row r="235" spans="2:20" s="27" customFormat="1" x14ac:dyDescent="0.2">
      <c r="B235" s="19"/>
      <c r="C235" s="1" t="s">
        <v>183</v>
      </c>
      <c r="D235" s="1"/>
      <c r="E235" s="1"/>
      <c r="F235" s="1"/>
      <c r="G235" s="1"/>
      <c r="H235" s="69"/>
      <c r="I235" s="69"/>
      <c r="J235" s="69"/>
      <c r="K235" s="70" t="s">
        <v>184</v>
      </c>
      <c r="L235" s="70"/>
      <c r="M235" s="70"/>
      <c r="N235" s="70"/>
      <c r="O235" s="70"/>
      <c r="P235" s="70"/>
      <c r="Q235" s="70"/>
      <c r="R235" s="70"/>
      <c r="S235" s="70"/>
      <c r="T235" s="70"/>
    </row>
    <row r="236" spans="2:20" s="27" customFormat="1" x14ac:dyDescent="0.2">
      <c r="B236" s="67"/>
      <c r="C236" s="67"/>
      <c r="D236" s="63"/>
      <c r="E236" s="63"/>
      <c r="F236" s="63"/>
      <c r="G236" s="68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67"/>
    </row>
    <row r="237" spans="2:20" s="27" customFormat="1" x14ac:dyDescent="0.2">
      <c r="B237" s="67"/>
      <c r="C237" s="67"/>
      <c r="D237" s="63"/>
      <c r="E237" s="63"/>
      <c r="F237" s="63"/>
      <c r="G237" s="68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67"/>
    </row>
    <row r="238" spans="2:20" s="27" customFormat="1" ht="15" customHeight="1" x14ac:dyDescent="0.2">
      <c r="B238" s="67"/>
      <c r="C238" s="67"/>
      <c r="D238" s="63"/>
      <c r="E238" s="63"/>
      <c r="F238" s="63"/>
      <c r="G238" s="68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67"/>
    </row>
    <row r="240" spans="2:20" ht="12.6" customHeight="1" x14ac:dyDescent="0.35"/>
    <row r="241" ht="12.6" customHeight="1" x14ac:dyDescent="0.35"/>
  </sheetData>
  <mergeCells count="163">
    <mergeCell ref="B206:T206"/>
    <mergeCell ref="B207:B213"/>
    <mergeCell ref="B215:B226"/>
    <mergeCell ref="C228:T228"/>
    <mergeCell ref="C229:T229"/>
    <mergeCell ref="C230:T230"/>
    <mergeCell ref="C231:T231"/>
    <mergeCell ref="C232:T232"/>
    <mergeCell ref="C235:G235"/>
    <mergeCell ref="K235:T235"/>
    <mergeCell ref="B186:T186"/>
    <mergeCell ref="B187:T187"/>
    <mergeCell ref="B188:B192"/>
    <mergeCell ref="B193:B201"/>
    <mergeCell ref="B202:T202"/>
    <mergeCell ref="B203:B205"/>
    <mergeCell ref="C203:C205"/>
    <mergeCell ref="G203:G204"/>
    <mergeCell ref="H203:H205"/>
    <mergeCell ref="I203:I205"/>
    <mergeCell ref="J203:J205"/>
    <mergeCell ref="K203:K205"/>
    <mergeCell ref="L203:O204"/>
    <mergeCell ref="P203:S204"/>
    <mergeCell ref="T203:T205"/>
    <mergeCell ref="B164:T164"/>
    <mergeCell ref="B165:B171"/>
    <mergeCell ref="B172:B181"/>
    <mergeCell ref="B182:T182"/>
    <mergeCell ref="B183:B185"/>
    <mergeCell ref="C183:C185"/>
    <mergeCell ref="G183:G184"/>
    <mergeCell ref="H183:H185"/>
    <mergeCell ref="I183:I185"/>
    <mergeCell ref="J183:J185"/>
    <mergeCell ref="K183:K185"/>
    <mergeCell ref="L183:O184"/>
    <mergeCell ref="P183:S184"/>
    <mergeCell ref="T183:T185"/>
    <mergeCell ref="B143:T143"/>
    <mergeCell ref="B144:B149"/>
    <mergeCell ref="B150:B159"/>
    <mergeCell ref="B160:T160"/>
    <mergeCell ref="B161:B163"/>
    <mergeCell ref="C161:C163"/>
    <mergeCell ref="G161:G162"/>
    <mergeCell ref="H161:H163"/>
    <mergeCell ref="I161:I163"/>
    <mergeCell ref="J161:J163"/>
    <mergeCell ref="K161:K163"/>
    <mergeCell ref="L161:O162"/>
    <mergeCell ref="P161:S162"/>
    <mergeCell ref="T161:T163"/>
    <mergeCell ref="B123:T123"/>
    <mergeCell ref="B124:B129"/>
    <mergeCell ref="B130:B138"/>
    <mergeCell ref="B139:T139"/>
    <mergeCell ref="B140:B142"/>
    <mergeCell ref="C140:C142"/>
    <mergeCell ref="G140:G141"/>
    <mergeCell ref="H140:H142"/>
    <mergeCell ref="I140:I142"/>
    <mergeCell ref="J140:J142"/>
    <mergeCell ref="K140:K142"/>
    <mergeCell ref="L140:O141"/>
    <mergeCell ref="P140:S141"/>
    <mergeCell ref="T140:T142"/>
    <mergeCell ref="B104:T104"/>
    <mergeCell ref="B105:B109"/>
    <mergeCell ref="B110:B118"/>
    <mergeCell ref="B119:T119"/>
    <mergeCell ref="B120:B122"/>
    <mergeCell ref="C120:C122"/>
    <mergeCell ref="G120:G121"/>
    <mergeCell ref="H120:H122"/>
    <mergeCell ref="I120:I122"/>
    <mergeCell ref="J120:J122"/>
    <mergeCell ref="K120:K122"/>
    <mergeCell ref="L120:O121"/>
    <mergeCell ref="P120:S121"/>
    <mergeCell ref="T120:T122"/>
    <mergeCell ref="B83:T83"/>
    <mergeCell ref="B84:B90"/>
    <mergeCell ref="B91:B99"/>
    <mergeCell ref="B100:T100"/>
    <mergeCell ref="B101:B103"/>
    <mergeCell ref="C101:C103"/>
    <mergeCell ref="G101:G102"/>
    <mergeCell ref="H101:H103"/>
    <mergeCell ref="I101:I103"/>
    <mergeCell ref="J101:J103"/>
    <mergeCell ref="K101:K103"/>
    <mergeCell ref="L101:O102"/>
    <mergeCell ref="P101:S102"/>
    <mergeCell ref="T101:T103"/>
    <mergeCell ref="B65:T65"/>
    <mergeCell ref="B66:B69"/>
    <mergeCell ref="B70:B78"/>
    <mergeCell ref="B79:T79"/>
    <mergeCell ref="B80:B82"/>
    <mergeCell ref="C80:C82"/>
    <mergeCell ref="G80:G81"/>
    <mergeCell ref="H80:H82"/>
    <mergeCell ref="I80:I82"/>
    <mergeCell ref="J80:J82"/>
    <mergeCell ref="K80:K82"/>
    <mergeCell ref="L80:O81"/>
    <mergeCell ref="P80:S81"/>
    <mergeCell ref="T80:T82"/>
    <mergeCell ref="B41:T41"/>
    <mergeCell ref="B42:B49"/>
    <mergeCell ref="B50:B60"/>
    <mergeCell ref="B61:T61"/>
    <mergeCell ref="B62:B64"/>
    <mergeCell ref="C62:C64"/>
    <mergeCell ref="G62:G63"/>
    <mergeCell ref="H62:H64"/>
    <mergeCell ref="I62:I64"/>
    <mergeCell ref="J62:J64"/>
    <mergeCell ref="K62:K64"/>
    <mergeCell ref="L62:O63"/>
    <mergeCell ref="P62:S63"/>
    <mergeCell ref="T62:T64"/>
    <mergeCell ref="B19:T19"/>
    <mergeCell ref="B20:B25"/>
    <mergeCell ref="B26:B36"/>
    <mergeCell ref="B37:T37"/>
    <mergeCell ref="B38:B40"/>
    <mergeCell ref="C38:C40"/>
    <mergeCell ref="G38:G39"/>
    <mergeCell ref="H38:H40"/>
    <mergeCell ref="I38:I40"/>
    <mergeCell ref="J38:J40"/>
    <mergeCell ref="K38:K40"/>
    <mergeCell ref="L38:O39"/>
    <mergeCell ref="P38:S39"/>
    <mergeCell ref="T38:T40"/>
    <mergeCell ref="B7:C7"/>
    <mergeCell ref="Q7:T7"/>
    <mergeCell ref="B9:T9"/>
    <mergeCell ref="B10:T10"/>
    <mergeCell ref="B11:T11"/>
    <mergeCell ref="B12:T12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C1:F1"/>
    <mergeCell ref="K1:T1"/>
    <mergeCell ref="B2:C2"/>
    <mergeCell ref="B3:C3"/>
    <mergeCell ref="Q3:T3"/>
    <mergeCell ref="Q4:T4"/>
    <mergeCell ref="Q5:T5"/>
    <mergeCell ref="B6:E6"/>
    <mergeCell ref="Q6:T6"/>
  </mergeCells>
  <pageMargins left="3.9583333333333297E-2" right="3.9583333333333297E-2" top="0.196527777777778" bottom="3.9583333333333297E-2" header="0.511811023622047" footer="0.511811023622047"/>
  <pageSetup paperSize="9" scale="55" fitToHeight="12" pageOrder="overThenDown" orientation="landscape" useFirstPageNumber="1" horizontalDpi="300" verticalDpi="300" r:id="rId1"/>
  <rowBreaks count="14" manualBreakCount="14">
    <brk id="37" max="16383" man="1"/>
    <brk id="60" max="16383" man="1"/>
    <brk id="79" max="16383" man="1"/>
    <brk id="99" max="16383" man="1"/>
    <brk id="119" max="16383" man="1"/>
    <brk id="138" max="16383" man="1"/>
    <brk id="139" max="16383" man="1"/>
    <brk id="160" max="16383" man="1"/>
    <brk id="177" max="16383" man="1"/>
    <brk id="181" max="16383" man="1"/>
    <brk id="182" max="16383" man="1"/>
    <brk id="201" max="16383" man="1"/>
    <brk id="202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апрель 2022</vt:lpstr>
      <vt:lpstr>'Меню апрель 2022'!_ФильтрБазыДанных</vt:lpstr>
      <vt:lpstr>'Меню апрель 2022'!Print_Area_0</vt:lpstr>
      <vt:lpstr>'Меню апрель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Викторовна Михайлова</dc:creator>
  <dc:description/>
  <cp:lastModifiedBy>Оксана</cp:lastModifiedBy>
  <cp:revision>246</cp:revision>
  <cp:lastPrinted>2024-08-02T12:35:01Z</cp:lastPrinted>
  <dcterms:created xsi:type="dcterms:W3CDTF">2021-10-25T10:35:13Z</dcterms:created>
  <dcterms:modified xsi:type="dcterms:W3CDTF">2024-08-21T18:20:43Z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